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1" activeTab="0"/>
  </bookViews>
  <sheets>
    <sheet name="Arkusz1" sheetId="1" r:id="rId1"/>
  </sheets>
  <definedNames>
    <definedName name="__Anonymous_Sheet_DB__1">'Arkusz1'!$B$1:$P$65432</definedName>
    <definedName name="Excel_BuiltIn__FilterDatabase" localSheetId="0">'Arkusz1'!$B$1:$P$65432</definedName>
    <definedName name="Excel_BuiltIn__FilterDatabase" localSheetId="0">'Arkusz1'!$B$67:$P$102</definedName>
  </definedNames>
  <calcPr fullCalcOnLoad="1"/>
</workbook>
</file>

<file path=xl/sharedStrings.xml><?xml version="1.0" encoding="utf-8"?>
<sst xmlns="http://schemas.openxmlformats.org/spreadsheetml/2006/main" count="488" uniqueCount="232">
  <si>
    <t>Lp.</t>
  </si>
  <si>
    <t>PAKIET</t>
  </si>
  <si>
    <t>nazwa pakietu</t>
  </si>
  <si>
    <t xml:space="preserve">Grubość 
nitki </t>
  </si>
  <si>
    <t xml:space="preserve">Długość 
nitki </t>
  </si>
  <si>
    <t xml:space="preserve">Wielkość igły/ 
implantu </t>
  </si>
  <si>
    <t xml:space="preserve">Krzywizna 
igły </t>
  </si>
  <si>
    <t xml:space="preserve">Rodzaj 
ostrza igły </t>
  </si>
  <si>
    <t>Ilość
zamawianych
Saszetek</t>
  </si>
  <si>
    <t>cena netto</t>
  </si>
  <si>
    <t>Cena
brutto</t>
  </si>
  <si>
    <t>vat</t>
  </si>
  <si>
    <t xml:space="preserve">wartość
Netto </t>
  </si>
  <si>
    <t>wartość 
Brutto</t>
  </si>
  <si>
    <t>PAKIET NR 1</t>
  </si>
  <si>
    <t>Nici z igłami: wchłanialne w czasie 180-210 dni od zaimplantowania, monofilamentowe, syntetyczne</t>
  </si>
  <si>
    <t>Pakiet nr 1 pozycja 1</t>
  </si>
  <si>
    <t>1</t>
  </si>
  <si>
    <t>150 cm</t>
  </si>
  <si>
    <t>39-41mm</t>
  </si>
  <si>
    <t>1/2 koła</t>
  </si>
  <si>
    <t>okrągła</t>
  </si>
  <si>
    <t>Pakiet nr 1 pozycja 2</t>
  </si>
  <si>
    <t>3/0</t>
  </si>
  <si>
    <t>75 cm</t>
  </si>
  <si>
    <t>64-66mm</t>
  </si>
  <si>
    <t>prosta</t>
  </si>
  <si>
    <t>Pakiet nr 1 pozycja 3</t>
  </si>
  <si>
    <t>70cm</t>
  </si>
  <si>
    <t>23-25mm</t>
  </si>
  <si>
    <t>Pakiet nr 1 pozycja 4</t>
  </si>
  <si>
    <t>4/0</t>
  </si>
  <si>
    <t>11-13cm</t>
  </si>
  <si>
    <t>Pakiet nr 1 pozycja 5</t>
  </si>
  <si>
    <t>12-13mm</t>
  </si>
  <si>
    <t>Pakiet nr 1 pozycja 6</t>
  </si>
  <si>
    <t>16-17mm</t>
  </si>
  <si>
    <t>Pakiet nr 1 pozycja 7</t>
  </si>
  <si>
    <t>5/0</t>
  </si>
  <si>
    <t>Pakiet nr 1 pozycja 8</t>
  </si>
  <si>
    <t>Pakiet nr 1 pozycja 9</t>
  </si>
  <si>
    <t>6/0</t>
  </si>
  <si>
    <r>
      <t xml:space="preserve">w pakietach </t>
    </r>
    <r>
      <rPr>
        <i/>
        <sz val="10"/>
        <color indexed="8"/>
        <rFont val="Calibri"/>
        <family val="2"/>
      </rPr>
      <t>1-4, 8, 11 zamawiający dopu</t>
    </r>
    <r>
      <rPr>
        <i/>
        <sz val="10"/>
        <rFont val="Calibri"/>
        <family val="2"/>
      </rPr>
      <t>szcza zamianę igieł okrągłych na  igły okrągłe wzmocnione dla pozycji, które maja w opisie igłę o długości ponad 34mm i grubość nici 1/0 lub większą</t>
    </r>
  </si>
  <si>
    <t>PAKIET NR 3</t>
  </si>
  <si>
    <t>Nici z igłami i bez: wchłanialne w czasie 60-90 dni od zaimplantowania, z kwasu poliglikolowego,  plecione, powlekane, syntetyczne (dla grubości 9-0 i 10-0 zamawiajacy dopuszcza monofilament)</t>
  </si>
  <si>
    <t>Pakiet nr 3 pozycja 1</t>
  </si>
  <si>
    <t>2</t>
  </si>
  <si>
    <t>90 cm</t>
  </si>
  <si>
    <t>36-37mm</t>
  </si>
  <si>
    <t>Pakiet nr 3 pozycja 2</t>
  </si>
  <si>
    <t>33mm</t>
  </si>
  <si>
    <t>haczyk  „j”</t>
  </si>
  <si>
    <t>okrągła ostrzona</t>
  </si>
  <si>
    <t>Pakiet nr 3 pozycja 3</t>
  </si>
  <si>
    <t>29-30mm</t>
  </si>
  <si>
    <t>Pakiet nr 3 pozycja 4</t>
  </si>
  <si>
    <t>35-37mm</t>
  </si>
  <si>
    <t>Pakiet nr 3 pozycja 5</t>
  </si>
  <si>
    <t>odwrotnie tnąca</t>
  </si>
  <si>
    <t>Pakiet nr 3 pozycja 6</t>
  </si>
  <si>
    <t>1/0</t>
  </si>
  <si>
    <t>3/8 koła</t>
  </si>
  <si>
    <t>Pakiet nr 3 pozycja 7</t>
  </si>
  <si>
    <t>2/0</t>
  </si>
  <si>
    <t>Min 60 mm grubość do 1 mm</t>
  </si>
  <si>
    <t>okrągła przyostrzona</t>
  </si>
  <si>
    <t>Pakiet nr 3 pozycja 8</t>
  </si>
  <si>
    <t>3x75cm</t>
  </si>
  <si>
    <t>bez igły</t>
  </si>
  <si>
    <t>Pakiet nr 3 pozycja 10</t>
  </si>
  <si>
    <t>Pakiet nr 3 pozycja 11</t>
  </si>
  <si>
    <t>8/0</t>
  </si>
  <si>
    <t>20cm</t>
  </si>
  <si>
    <t>1x6,4mm</t>
  </si>
  <si>
    <t>w pakietach 1-4, 8, 11 zamawiający dopuszcza zamianę igieł okrągłych na  igły okrągłe wzmocnione dla pozycji, które maja w opisie igłę o długości ponad 34mm i grubość nici 1/0 lub większą</t>
  </si>
  <si>
    <t>PAKIET NR 4</t>
  </si>
  <si>
    <t>Nici z igłami i bez: wchłanialne o skróconym czasie wchłaniania 56-70 dni, dwuskładnikowe (np. z kwasu glikolowego i kwasu mlekowego), plecione, powlekane, syntetyczne</t>
  </si>
  <si>
    <t>Pakiet nr 4 pozycja 1</t>
  </si>
  <si>
    <t>brak igły</t>
  </si>
  <si>
    <t>Pakiet nr 4 pozycja 2</t>
  </si>
  <si>
    <t>25-26mm</t>
  </si>
  <si>
    <t>Pakiet nr 4 pozycja 3</t>
  </si>
  <si>
    <t>Pakiet nr 4 pozycja 4</t>
  </si>
  <si>
    <t>Pakiet nr 4 pozycja 5</t>
  </si>
  <si>
    <t>26-28</t>
  </si>
  <si>
    <t>5/8 koła</t>
  </si>
  <si>
    <t>Pakiet nr 4 pozycja 6</t>
  </si>
  <si>
    <t>Pakiet nr 4 pozycja 7</t>
  </si>
  <si>
    <t>3x45cm</t>
  </si>
  <si>
    <t>Pakiet nr 4 pozycja 8</t>
  </si>
  <si>
    <t>6x45cm</t>
  </si>
  <si>
    <t>Pakiet nr 4 pozycja 9</t>
  </si>
  <si>
    <t>12x45cm</t>
  </si>
  <si>
    <t>Pakiet nr 4 pozycja 10</t>
  </si>
  <si>
    <t>Pakiet nr 4 pozycja 11</t>
  </si>
  <si>
    <t>26-28mm</t>
  </si>
  <si>
    <t>Pakiet nr 4 pozycja 12</t>
  </si>
  <si>
    <t>47-49mm</t>
  </si>
  <si>
    <t>Pakiet nr 4 pozycja 13</t>
  </si>
  <si>
    <t>90cm</t>
  </si>
  <si>
    <t>Pakiet nr 4 pozycja 14</t>
  </si>
  <si>
    <t>Pakiet nr 4 pozycja 15</t>
  </si>
  <si>
    <t>Pakiet nr 4 pozycja 16</t>
  </si>
  <si>
    <t>21-22mm</t>
  </si>
  <si>
    <t>Pakiet nr 4 pozycja 17</t>
  </si>
  <si>
    <t>Pakiet nr 4 pozycja 18</t>
  </si>
  <si>
    <t>45cm</t>
  </si>
  <si>
    <t>15-17mm</t>
  </si>
  <si>
    <t>Pakiet nr 4 pozycja 19</t>
  </si>
  <si>
    <t>7/0</t>
  </si>
  <si>
    <t>30cm</t>
  </si>
  <si>
    <t>5-6mm</t>
  </si>
  <si>
    <t xml:space="preserve">lanceta </t>
  </si>
  <si>
    <t xml:space="preserve">PAKIET NR 5 </t>
  </si>
  <si>
    <t>Nici z igłami:  wchłanialne po 56 dniach, podtrzymywanie tkankowe 10 dni, monofilamentowe, syntetyczne</t>
  </si>
  <si>
    <t>Pakiet nr 5 pozycja 1</t>
  </si>
  <si>
    <t>21-23 mm</t>
  </si>
  <si>
    <t>PAKIET NR 8</t>
  </si>
  <si>
    <t>Nici z igłami i bez: niewchłanialne, plecione, powlekane, poliestrowe</t>
  </si>
  <si>
    <t>Pakiet nr 8 pozycja 1</t>
  </si>
  <si>
    <t>Pakiet nr 8 pozycja 2</t>
  </si>
  <si>
    <t>4x75cm</t>
  </si>
  <si>
    <t>45mm</t>
  </si>
  <si>
    <t>Pakiet nr 8 pozycja 3</t>
  </si>
  <si>
    <t>49-51mm</t>
  </si>
  <si>
    <t>Pakiet nr 8 pozycja 4</t>
  </si>
  <si>
    <t>Pakiet nr 8 pozycja 5</t>
  </si>
  <si>
    <t>Pakiet nr 8 pozycja 6</t>
  </si>
  <si>
    <t>Pakiet nr 8 pozycja 7</t>
  </si>
  <si>
    <t>19-20mm</t>
  </si>
  <si>
    <t>Pakiet nr 8 pozycja 8</t>
  </si>
  <si>
    <t>24-25mm</t>
  </si>
  <si>
    <t>Pakiet nr 8 pozycja 9</t>
  </si>
  <si>
    <t>50-51mm</t>
  </si>
  <si>
    <t>konw.</t>
  </si>
  <si>
    <t>Pakiet nr 8 pozycja 10</t>
  </si>
  <si>
    <t>12x75cm</t>
  </si>
  <si>
    <t>Pakiet nr 8 pozycja 11</t>
  </si>
  <si>
    <t>Pakiet nr 8 pozycja 12</t>
  </si>
  <si>
    <r>
      <t>w pak</t>
    </r>
    <r>
      <rPr>
        <i/>
        <sz val="9"/>
        <color indexed="8"/>
        <rFont val="Calibri"/>
        <family val="2"/>
      </rPr>
      <t>ietach 1-4, 8, 11</t>
    </r>
    <r>
      <rPr>
        <i/>
        <sz val="9"/>
        <rFont val="Calibri"/>
        <family val="2"/>
      </rPr>
      <t xml:space="preserve"> zamawiający dopuszcza zamianę igieł okrągłych na  igły okrągłe wzmocnione dla pozycji, które maja w opisie igłę o długości ponad 34mm i grubość nici 1/0 lub większą</t>
    </r>
  </si>
  <si>
    <t xml:space="preserve">PAKIET NR  9 </t>
  </si>
  <si>
    <t>Nici z igłą i bez igły: niewchłanialne,monofilamentowe, poliamidowe</t>
  </si>
  <si>
    <t>Pakiet nr 9 pozycja 1</t>
  </si>
  <si>
    <t>11-12mm</t>
  </si>
  <si>
    <t>PAKIET NR 10</t>
  </si>
  <si>
    <t>Nici z igłami: niewchłanialne, monofilamentowe, polipropylenowe</t>
  </si>
  <si>
    <t>Pakiet nr 10 pozycja 1</t>
  </si>
  <si>
    <t>Pakiet nr 10 pozycja 2</t>
  </si>
  <si>
    <t>2x13mm</t>
  </si>
  <si>
    <t>Pakiet nr 10 pozycja 3</t>
  </si>
  <si>
    <t>2x 13mm</t>
  </si>
  <si>
    <t>Pakiet nr 10 pozycja 4</t>
  </si>
  <si>
    <t>2x 6mm</t>
  </si>
  <si>
    <t>Pakiet nr 10 pozycja 5</t>
  </si>
  <si>
    <t>9/0</t>
  </si>
  <si>
    <t>2x 5mm</t>
  </si>
  <si>
    <t>okrągła 100mikro</t>
  </si>
  <si>
    <t>Pakiet nr 10 pozycja 6</t>
  </si>
  <si>
    <t xml:space="preserve">10/0 </t>
  </si>
  <si>
    <t>23cm</t>
  </si>
  <si>
    <t xml:space="preserve">5mm </t>
  </si>
  <si>
    <t>okrągła-mikrolanceta</t>
  </si>
  <si>
    <t>Pakiet nr 10 pozycja 7</t>
  </si>
  <si>
    <t>10/0</t>
  </si>
  <si>
    <t>20CM-petla (pakowane po 2 sztuki w saszetce)</t>
  </si>
  <si>
    <t>15-15,3mm</t>
  </si>
  <si>
    <t>1/4koła</t>
  </si>
  <si>
    <t>okragła-trokarowa lub zaostrzona</t>
  </si>
  <si>
    <t>Pakietnr 10 b</t>
  </si>
  <si>
    <t>Nici z igłami: naczyniowe, niewchłaniale, niewchłanialne, monofilamentowe, polipropylenowe z dodatkiem glikolu</t>
  </si>
  <si>
    <t>Pakiet nr 10b pozycja 1</t>
  </si>
  <si>
    <t>2 x 26 mm</t>
  </si>
  <si>
    <t>okrągła (zaostrzona lub przyostrzona)</t>
  </si>
  <si>
    <t>Pakiet nr 10b pozycja 2</t>
  </si>
  <si>
    <t>75-90 cm barwiona</t>
  </si>
  <si>
    <t>2 x 13mm</t>
  </si>
  <si>
    <t>okrągła (przyostrzona, wzmocniona)</t>
  </si>
  <si>
    <t>Pakiet nr 10b pozycja 3</t>
  </si>
  <si>
    <t>2x 17 mm</t>
  </si>
  <si>
    <t>Pakiet nr 10b pozycja 4</t>
  </si>
  <si>
    <t>60 cm</t>
  </si>
  <si>
    <t>2x8mm</t>
  </si>
  <si>
    <t>okrągła mikrochirurgiczna</t>
  </si>
  <si>
    <t>Nici z igłami i bez: niewchłanialne, plecione, poliestrowe z powleczeniem poszczególnych włókien stanowiących strukturę nici</t>
  </si>
  <si>
    <t>Pakiet nr 10b pozycja 5</t>
  </si>
  <si>
    <t>8 - 10x75cm białe i niebieskie lub zielone, pakowane w liczbach parzystych</t>
  </si>
  <si>
    <t>2 x 16 - 17 mm</t>
  </si>
  <si>
    <t>Pakiet nr 10b pozycja 6</t>
  </si>
  <si>
    <r>
      <t>Podkładka (pledget) miękka pakowana po min 6 szt  w saszetce,</t>
    </r>
    <r>
      <rPr>
        <sz val="9"/>
        <color indexed="10"/>
        <rFont val="Calibri"/>
        <family val="2"/>
      </rPr>
      <t xml:space="preserve"> </t>
    </r>
  </si>
  <si>
    <t>3x6-7x1,5mm</t>
  </si>
  <si>
    <t>Pozycja 6 musi być kompatybilna z pozycją z pakietu nr 10b poz. 5</t>
  </si>
  <si>
    <t>Pakiet nr 10b pozycja 7</t>
  </si>
  <si>
    <t>26mm</t>
  </si>
  <si>
    <t xml:space="preserve">okrągła-ostrzona </t>
  </si>
  <si>
    <t>suma dla pakietu 10b</t>
  </si>
  <si>
    <t>PAKIET NR 11</t>
  </si>
  <si>
    <t>Nici z igłami i bez: niewchłanialne, plecione, powlekane, naturalne, jedwabne</t>
  </si>
  <si>
    <t>Pakiet nr 11 pozycja 1</t>
  </si>
  <si>
    <t>Pakiet nr 11 pozycja 2</t>
  </si>
  <si>
    <t>Pakiet nr 11 pozycja 3</t>
  </si>
  <si>
    <t>Pakiet nr 11 pozycja 4</t>
  </si>
  <si>
    <t>18-20mm</t>
  </si>
  <si>
    <t>Pakiet nr 11 pozycja 5</t>
  </si>
  <si>
    <t>Pakiet nr 11 pozycja 6</t>
  </si>
  <si>
    <t>75cm</t>
  </si>
  <si>
    <t>16mm</t>
  </si>
  <si>
    <t>Pakiet nr 11 pozycja 7</t>
  </si>
  <si>
    <t>PAKIET NR 12</t>
  </si>
  <si>
    <t>Nici specjalistyczne oraz implanty tkankowe</t>
  </si>
  <si>
    <t>Pakiet nr 12 poz 1</t>
  </si>
  <si>
    <t>2x100mm</t>
  </si>
  <si>
    <t>Pakiet nr 12 poz 2</t>
  </si>
  <si>
    <t>wosk kostny a’2,5 g mieszanina wosku pszczelego  i wazeliny</t>
  </si>
  <si>
    <t>saszetka</t>
  </si>
  <si>
    <t>PAKIET NR 13</t>
  </si>
  <si>
    <t>Szwy niewchłanialne GORE-TEXOWE</t>
  </si>
  <si>
    <t>Pakiet nr 13 poz 1</t>
  </si>
  <si>
    <t>nić z GORE-TEX dł. min 90cm,  z podkładkami</t>
  </si>
  <si>
    <t>2xTH-22</t>
  </si>
  <si>
    <t>Okrągła</t>
  </si>
  <si>
    <t>Pakiet nr 13 poz 2</t>
  </si>
  <si>
    <t xml:space="preserve">nić z GORE-TEX dł. min 90cm, </t>
  </si>
  <si>
    <t>Pakiet nr 13 poz 3</t>
  </si>
  <si>
    <t>2 x 17-18mm</t>
  </si>
  <si>
    <t>Pakiet nr 13 poz 4</t>
  </si>
  <si>
    <t xml:space="preserve">nić z GORE-TEX dł. min 75cm, </t>
  </si>
  <si>
    <t>2 x 12-13mm</t>
  </si>
  <si>
    <t>Pakiet nr 13 poz 5</t>
  </si>
  <si>
    <t>2xTTc-9</t>
  </si>
  <si>
    <t>suma dla pakietu 13</t>
  </si>
  <si>
    <r>
      <t xml:space="preserve">Dla </t>
    </r>
    <r>
      <rPr>
        <b/>
        <sz val="10"/>
        <rFont val="Calibri"/>
        <family val="2"/>
      </rPr>
      <t>Pakietu nr 10b poz.:  1,2,3,4,5,6,7</t>
    </r>
    <r>
      <rPr>
        <sz val="10"/>
        <rFont val="Calibri"/>
        <family val="2"/>
      </rPr>
      <t xml:space="preserve"> należy dołączyć pozytywną opinię z trzech ośrodków kardiochirurgicznych w kraju używających w/w nici danej firmy, nie starszą niż 36 miesięcy od terminu składania ofert.</t>
    </r>
  </si>
  <si>
    <t>Dla Pakietu 10b, 13  dostawca zobowiązany jest przystąpić do całego pakietu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</si>
</sst>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2"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sz val="10"/>
      <color indexed="8"/>
      <name val="Calibri"/>
      <family val="2"/>
    </font>
    <font>
      <b/>
      <i/>
      <u val="single"/>
      <sz val="10"/>
      <name val="Calibri"/>
      <family val="2"/>
    </font>
    <font>
      <i/>
      <sz val="9"/>
      <color indexed="8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i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44" applyFont="1" applyFill="1" applyBorder="1" applyAlignment="1">
      <alignment horizontal="left" vertical="center"/>
      <protection/>
    </xf>
    <xf numFmtId="0" fontId="2" fillId="0" borderId="13" xfId="44" applyFont="1" applyFill="1" applyBorder="1" applyAlignment="1">
      <alignment horizontal="left" vertical="center"/>
      <protection/>
    </xf>
    <xf numFmtId="49" fontId="2" fillId="33" borderId="13" xfId="44" applyNumberFormat="1" applyFont="1" applyFill="1" applyBorder="1" applyAlignment="1">
      <alignment horizontal="center" vertical="center"/>
      <protection/>
    </xf>
    <xf numFmtId="0" fontId="2" fillId="33" borderId="13" xfId="44" applyFont="1" applyFill="1" applyBorder="1" applyAlignment="1">
      <alignment horizontal="center" vertical="center"/>
      <protection/>
    </xf>
    <xf numFmtId="2" fontId="3" fillId="33" borderId="13" xfId="44" applyNumberFormat="1" applyFont="1" applyFill="1" applyBorder="1" applyAlignment="1">
      <alignment horizontal="center" vertical="center"/>
      <protection/>
    </xf>
    <xf numFmtId="2" fontId="2" fillId="33" borderId="13" xfId="44" applyNumberFormat="1" applyFont="1" applyFill="1" applyBorder="1" applyAlignment="1">
      <alignment horizontal="center" vertical="center"/>
      <protection/>
    </xf>
    <xf numFmtId="0" fontId="1" fillId="0" borderId="13" xfId="44" applyFont="1" applyFill="1" applyBorder="1" applyAlignment="1">
      <alignment horizontal="center" vertical="center"/>
      <protection/>
    </xf>
    <xf numFmtId="0" fontId="1" fillId="0" borderId="13" xfId="44" applyFont="1" applyFill="1" applyBorder="1" applyAlignment="1">
      <alignment horizontal="left" vertical="center"/>
      <protection/>
    </xf>
    <xf numFmtId="0" fontId="1" fillId="0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1" xfId="44" applyFont="1" applyFill="1" applyBorder="1" applyAlignment="1">
      <alignment horizontal="center" vertical="center" wrapText="1"/>
      <protection/>
    </xf>
    <xf numFmtId="49" fontId="2" fillId="0" borderId="14" xfId="44" applyNumberFormat="1" applyFont="1" applyFill="1" applyBorder="1" applyAlignment="1">
      <alignment horizontal="center" vertical="center" wrapText="1"/>
      <protection/>
    </xf>
    <xf numFmtId="49" fontId="2" fillId="35" borderId="11" xfId="44" applyNumberFormat="1" applyFont="1" applyFill="1" applyBorder="1" applyAlignment="1">
      <alignment horizontal="center" vertical="center" wrapText="1"/>
      <protection/>
    </xf>
    <xf numFmtId="0" fontId="2" fillId="35" borderId="11" xfId="44" applyFont="1" applyFill="1" applyBorder="1" applyAlignment="1">
      <alignment horizontal="center" vertical="center" wrapText="1"/>
      <protection/>
    </xf>
    <xf numFmtId="3" fontId="2" fillId="35" borderId="11" xfId="44" applyNumberFormat="1" applyFont="1" applyFill="1" applyBorder="1" applyAlignment="1">
      <alignment horizontal="center" vertical="center" wrapText="1"/>
      <protection/>
    </xf>
    <xf numFmtId="2" fontId="3" fillId="35" borderId="11" xfId="44" applyNumberFormat="1" applyFont="1" applyFill="1" applyBorder="1" applyAlignment="1">
      <alignment horizontal="center" vertical="center" wrapText="1"/>
      <protection/>
    </xf>
    <xf numFmtId="2" fontId="2" fillId="35" borderId="11" xfId="44" applyNumberFormat="1" applyFont="1" applyFill="1" applyBorder="1" applyAlignment="1">
      <alignment horizontal="center"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2" fillId="0" borderId="13" xfId="44" applyFont="1" applyFill="1" applyBorder="1" applyAlignment="1">
      <alignment horizontal="center" vertical="center"/>
      <protection/>
    </xf>
    <xf numFmtId="0" fontId="2" fillId="34" borderId="13" xfId="44" applyFont="1" applyFill="1" applyBorder="1" applyAlignment="1">
      <alignment horizontal="center" vertical="center"/>
      <protection/>
    </xf>
    <xf numFmtId="0" fontId="4" fillId="34" borderId="10" xfId="44" applyFont="1" applyFill="1" applyBorder="1" applyAlignment="1">
      <alignment horizontal="center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2" fillId="0" borderId="15" xfId="44" applyFont="1" applyFill="1" applyBorder="1" applyAlignment="1">
      <alignment horizontal="left" vertical="center"/>
      <protection/>
    </xf>
    <xf numFmtId="0" fontId="4" fillId="0" borderId="12" xfId="44" applyFont="1" applyFill="1" applyBorder="1" applyAlignment="1">
      <alignment horizontal="left" vertical="center" wrapText="1"/>
      <protection/>
    </xf>
    <xf numFmtId="0" fontId="1" fillId="34" borderId="13" xfId="44" applyFont="1" applyFill="1" applyBorder="1" applyAlignment="1">
      <alignment horizontal="left" vertical="center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49" fontId="2" fillId="0" borderId="11" xfId="44" applyNumberFormat="1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2" fontId="3" fillId="0" borderId="11" xfId="44" applyNumberFormat="1" applyFont="1" applyFill="1" applyBorder="1" applyAlignment="1">
      <alignment horizontal="center" vertical="center" wrapText="1"/>
      <protection/>
    </xf>
    <xf numFmtId="2" fontId="2" fillId="0" borderId="11" xfId="44" applyNumberFormat="1" applyFont="1" applyFill="1" applyBorder="1" applyAlignment="1">
      <alignment horizontal="center" vertical="center" wrapText="1"/>
      <protection/>
    </xf>
    <xf numFmtId="0" fontId="1" fillId="0" borderId="12" xfId="44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/>
    </xf>
    <xf numFmtId="0" fontId="4" fillId="34" borderId="10" xfId="44" applyFont="1" applyFill="1" applyBorder="1" applyAlignment="1">
      <alignment horizontal="center" vertical="top" wrapText="1"/>
      <protection/>
    </xf>
    <xf numFmtId="0" fontId="4" fillId="0" borderId="11" xfId="44" applyFont="1" applyFill="1" applyBorder="1" applyAlignment="1">
      <alignment horizontal="center" vertical="top" wrapText="1"/>
      <protection/>
    </xf>
    <xf numFmtId="0" fontId="2" fillId="0" borderId="16" xfId="44" applyFont="1" applyFill="1" applyBorder="1" applyAlignment="1">
      <alignment horizontal="left" vertical="top"/>
      <protection/>
    </xf>
    <xf numFmtId="0" fontId="1" fillId="0" borderId="13" xfId="0" applyFont="1" applyFill="1" applyBorder="1" applyAlignment="1">
      <alignment vertical="top"/>
    </xf>
    <xf numFmtId="0" fontId="1" fillId="0" borderId="13" xfId="44" applyFont="1" applyFill="1" applyBorder="1" applyAlignment="1">
      <alignment horizontal="left" vertical="top"/>
      <protection/>
    </xf>
    <xf numFmtId="0" fontId="1" fillId="34" borderId="13" xfId="44" applyFont="1" applyFill="1" applyBorder="1" applyAlignment="1">
      <alignment horizontal="left" vertical="top"/>
      <protection/>
    </xf>
    <xf numFmtId="0" fontId="1" fillId="34" borderId="13" xfId="0" applyFont="1" applyFill="1" applyBorder="1" applyAlignment="1">
      <alignment vertical="top"/>
    </xf>
    <xf numFmtId="0" fontId="1" fillId="0" borderId="13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3" xfId="0" applyFont="1" applyFill="1" applyBorder="1" applyAlignment="1">
      <alignment/>
    </xf>
    <xf numFmtId="0" fontId="4" fillId="0" borderId="10" xfId="44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8" fillId="34" borderId="10" xfId="44" applyFont="1" applyFill="1" applyBorder="1" applyAlignment="1">
      <alignment horizontal="center" vertical="top" wrapText="1"/>
      <protection/>
    </xf>
    <xf numFmtId="0" fontId="8" fillId="0" borderId="11" xfId="44" applyFont="1" applyFill="1" applyBorder="1" applyAlignment="1">
      <alignment horizontal="center" vertical="top" wrapText="1"/>
      <protection/>
    </xf>
    <xf numFmtId="0" fontId="9" fillId="0" borderId="16" xfId="44" applyFont="1" applyFill="1" applyBorder="1" applyAlignment="1">
      <alignment horizontal="left" vertical="top"/>
      <protection/>
    </xf>
    <xf numFmtId="0" fontId="6" fillId="0" borderId="13" xfId="0" applyFont="1" applyFill="1" applyBorder="1" applyAlignment="1">
      <alignment vertical="top"/>
    </xf>
    <xf numFmtId="0" fontId="6" fillId="34" borderId="13" xfId="0" applyFont="1" applyFill="1" applyBorder="1" applyAlignment="1">
      <alignment vertical="top"/>
    </xf>
    <xf numFmtId="0" fontId="1" fillId="0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44" applyNumberFormat="1" applyFont="1" applyFill="1" applyBorder="1" applyAlignment="1">
      <alignment horizontal="center" vertical="center" wrapText="1"/>
      <protection/>
    </xf>
    <xf numFmtId="0" fontId="10" fillId="0" borderId="10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left" vertical="center"/>
      <protection/>
    </xf>
    <xf numFmtId="49" fontId="3" fillId="0" borderId="11" xfId="44" applyNumberFormat="1" applyFont="1" applyFill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0" fontId="10" fillId="0" borderId="12" xfId="44" applyFont="1" applyFill="1" applyBorder="1" applyAlignment="1">
      <alignment horizontal="left" vertical="center" wrapText="1"/>
      <protection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center"/>
    </xf>
    <xf numFmtId="0" fontId="9" fillId="0" borderId="14" xfId="44" applyFont="1" applyFill="1" applyBorder="1" applyAlignment="1">
      <alignment horizontal="left" vertical="top"/>
      <protection/>
    </xf>
    <xf numFmtId="0" fontId="6" fillId="0" borderId="12" xfId="0" applyFont="1" applyFill="1" applyBorder="1" applyAlignment="1">
      <alignment vertical="top"/>
    </xf>
    <xf numFmtId="0" fontId="6" fillId="0" borderId="13" xfId="44" applyFont="1" applyFill="1" applyBorder="1" applyAlignment="1">
      <alignment horizontal="left" vertical="top"/>
      <protection/>
    </xf>
    <xf numFmtId="0" fontId="6" fillId="34" borderId="13" xfId="44" applyFont="1" applyFill="1" applyBorder="1" applyAlignment="1">
      <alignment horizontal="left" vertical="top"/>
      <protection/>
    </xf>
    <xf numFmtId="0" fontId="2" fillId="0" borderId="14" xfId="44" applyFont="1" applyFill="1" applyBorder="1" applyAlignment="1">
      <alignment horizontal="left" vertical="top"/>
      <protection/>
    </xf>
    <xf numFmtId="0" fontId="11" fillId="0" borderId="13" xfId="0" applyFont="1" applyFill="1" applyBorder="1" applyAlignment="1">
      <alignment/>
    </xf>
    <xf numFmtId="0" fontId="2" fillId="0" borderId="14" xfId="44" applyFont="1" applyFill="1" applyBorder="1" applyAlignment="1">
      <alignment horizontal="justify" vertical="center"/>
      <protection/>
    </xf>
    <xf numFmtId="0" fontId="2" fillId="0" borderId="11" xfId="44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/>
    </xf>
    <xf numFmtId="2" fontId="2" fillId="0" borderId="11" xfId="44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vertical="center"/>
    </xf>
    <xf numFmtId="0" fontId="8" fillId="36" borderId="10" xfId="44" applyFont="1" applyFill="1" applyBorder="1" applyAlignment="1">
      <alignment horizontal="center" vertical="top" wrapText="1"/>
      <protection/>
    </xf>
    <xf numFmtId="0" fontId="6" fillId="36" borderId="13" xfId="44" applyFont="1" applyFill="1" applyBorder="1" applyAlignment="1">
      <alignment horizontal="left" vertical="top"/>
      <protection/>
    </xf>
    <xf numFmtId="0" fontId="6" fillId="36" borderId="13" xfId="0" applyFont="1" applyFill="1" applyBorder="1" applyAlignment="1">
      <alignment vertical="top"/>
    </xf>
    <xf numFmtId="0" fontId="2" fillId="0" borderId="17" xfId="44" applyFont="1" applyFill="1" applyBorder="1" applyAlignment="1">
      <alignment horizontal="left" vertical="center"/>
      <protection/>
    </xf>
    <xf numFmtId="0" fontId="2" fillId="0" borderId="18" xfId="44" applyFont="1" applyFill="1" applyBorder="1" applyAlignment="1">
      <alignment horizontal="left" vertical="center" wrapText="1"/>
      <protection/>
    </xf>
    <xf numFmtId="0" fontId="2" fillId="0" borderId="18" xfId="44" applyNumberFormat="1" applyFont="1" applyFill="1" applyBorder="1" applyAlignment="1">
      <alignment horizontal="center" vertical="center" wrapText="1"/>
      <protection/>
    </xf>
    <xf numFmtId="0" fontId="2" fillId="0" borderId="18" xfId="44" applyFont="1" applyFill="1" applyBorder="1" applyAlignment="1">
      <alignment horizontal="center" vertical="center" wrapText="1"/>
      <protection/>
    </xf>
    <xf numFmtId="0" fontId="2" fillId="34" borderId="18" xfId="0" applyFont="1" applyFill="1" applyBorder="1" applyAlignment="1">
      <alignment horizontal="center" vertical="center" wrapText="1"/>
    </xf>
    <xf numFmtId="2" fontId="2" fillId="0" borderId="18" xfId="44" applyNumberFormat="1" applyFont="1" applyFill="1" applyBorder="1" applyAlignment="1">
      <alignment horizontal="center" vertical="center" wrapText="1"/>
      <protection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2" fontId="2" fillId="0" borderId="1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4" borderId="11" xfId="44" applyFont="1" applyFill="1" applyBorder="1" applyAlignment="1">
      <alignment horizontal="center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 applyProtection="1">
      <alignment horizontal="center" vertical="center"/>
      <protection locked="0"/>
    </xf>
    <xf numFmtId="2" fontId="2" fillId="34" borderId="11" xfId="0" applyNumberFormat="1" applyFont="1" applyFill="1" applyBorder="1" applyAlignment="1">
      <alignment horizontal="center" vertical="center"/>
    </xf>
    <xf numFmtId="0" fontId="2" fillId="0" borderId="14" xfId="44" applyFont="1" applyFill="1" applyBorder="1" applyAlignment="1">
      <alignment horizontal="center" vertical="center"/>
      <protection/>
    </xf>
    <xf numFmtId="0" fontId="2" fillId="34" borderId="11" xfId="44" applyFont="1" applyFill="1" applyBorder="1" applyAlignment="1">
      <alignment vertical="center" wrapText="1"/>
      <protection/>
    </xf>
    <xf numFmtId="49" fontId="2" fillId="34" borderId="11" xfId="44" applyNumberFormat="1" applyFont="1" applyFill="1" applyBorder="1" applyAlignment="1">
      <alignment horizontal="center" vertical="center" wrapText="1"/>
      <protection/>
    </xf>
    <xf numFmtId="2" fontId="2" fillId="34" borderId="11" xfId="44" applyNumberFormat="1" applyFont="1" applyFill="1" applyBorder="1" applyAlignment="1">
      <alignment horizontal="center" vertical="center"/>
      <protection/>
    </xf>
    <xf numFmtId="0" fontId="2" fillId="0" borderId="0" xfId="44" applyFont="1" applyFill="1" applyBorder="1" applyAlignment="1">
      <alignment horizontal="justify" vertical="center"/>
      <protection/>
    </xf>
    <xf numFmtId="0" fontId="2" fillId="34" borderId="11" xfId="0" applyFont="1" applyFill="1" applyBorder="1" applyAlignment="1">
      <alignment horizontal="left" vertical="center" wrapText="1"/>
    </xf>
    <xf numFmtId="0" fontId="2" fillId="34" borderId="19" xfId="44" applyFont="1" applyFill="1" applyBorder="1" applyAlignment="1">
      <alignment horizontal="center" vertical="center" wrapText="1"/>
      <protection/>
    </xf>
    <xf numFmtId="2" fontId="3" fillId="34" borderId="11" xfId="44" applyNumberFormat="1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2" fillId="34" borderId="11" xfId="44" applyFont="1" applyFill="1" applyBorder="1" applyAlignment="1">
      <alignment horizontal="left" vertical="center" wrapText="1"/>
      <protection/>
    </xf>
    <xf numFmtId="0" fontId="15" fillId="34" borderId="20" xfId="0" applyFont="1" applyFill="1" applyBorder="1" applyAlignment="1">
      <alignment vertical="center"/>
    </xf>
    <xf numFmtId="0" fontId="16" fillId="34" borderId="21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37" borderId="11" xfId="0" applyNumberFormat="1" applyFont="1" applyFill="1" applyBorder="1" applyAlignment="1">
      <alignment horizontal="center" vertical="center"/>
    </xf>
    <xf numFmtId="0" fontId="1" fillId="34" borderId="10" xfId="44" applyFont="1" applyFill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left" vertical="center" wrapText="1"/>
      <protection/>
    </xf>
    <xf numFmtId="0" fontId="2" fillId="34" borderId="11" xfId="44" applyFont="1" applyFill="1" applyBorder="1" applyAlignment="1">
      <alignment horizontal="center" vertical="center"/>
      <protection/>
    </xf>
    <xf numFmtId="2" fontId="3" fillId="0" borderId="11" xfId="44" applyNumberFormat="1" applyFont="1" applyFill="1" applyBorder="1" applyAlignment="1">
      <alignment horizontal="center" vertical="center"/>
      <protection/>
    </xf>
    <xf numFmtId="0" fontId="3" fillId="0" borderId="11" xfId="44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 vertical="center"/>
    </xf>
    <xf numFmtId="0" fontId="8" fillId="34" borderId="10" xfId="44" applyFont="1" applyFill="1" applyBorder="1" applyAlignment="1">
      <alignment horizontal="left" vertical="top" wrapText="1"/>
      <protection/>
    </xf>
    <xf numFmtId="0" fontId="8" fillId="0" borderId="19" xfId="44" applyFont="1" applyFill="1" applyBorder="1" applyAlignment="1">
      <alignment horizontal="left" vertical="top" wrapText="1"/>
      <protection/>
    </xf>
    <xf numFmtId="0" fontId="9" fillId="0" borderId="0" xfId="0" applyFont="1" applyFill="1" applyBorder="1" applyAlignment="1">
      <alignment horizontal="left" vertical="top"/>
    </xf>
    <xf numFmtId="0" fontId="8" fillId="0" borderId="12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center"/>
      <protection/>
    </xf>
    <xf numFmtId="0" fontId="3" fillId="34" borderId="11" xfId="4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11" xfId="44" applyFont="1" applyFill="1" applyBorder="1" applyAlignment="1">
      <alignment vertical="center" wrapText="1"/>
      <protection/>
    </xf>
    <xf numFmtId="0" fontId="1" fillId="34" borderId="20" xfId="44" applyFont="1" applyFill="1" applyBorder="1" applyAlignment="1">
      <alignment vertical="center"/>
      <protection/>
    </xf>
    <xf numFmtId="0" fontId="1" fillId="34" borderId="21" xfId="44" applyFont="1" applyFill="1" applyBorder="1" applyAlignment="1">
      <alignment vertical="center"/>
      <protection/>
    </xf>
    <xf numFmtId="0" fontId="1" fillId="34" borderId="11" xfId="44" applyFont="1" applyFill="1" applyBorder="1" applyAlignment="1">
      <alignment vertical="center"/>
      <protection/>
    </xf>
    <xf numFmtId="2" fontId="17" fillId="3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1" fillId="34" borderId="13" xfId="44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4" borderId="12" xfId="44" applyFont="1" applyFill="1" applyBorder="1" applyAlignment="1">
      <alignment horizontal="left" vertical="center"/>
      <protection/>
    </xf>
    <xf numFmtId="0" fontId="2" fillId="34" borderId="13" xfId="44" applyFont="1" applyFill="1" applyBorder="1" applyAlignment="1">
      <alignment horizontal="left" vertical="center"/>
      <protection/>
    </xf>
    <xf numFmtId="49" fontId="2" fillId="34" borderId="13" xfId="44" applyNumberFormat="1" applyFont="1" applyFill="1" applyBorder="1" applyAlignment="1">
      <alignment horizontal="center" vertical="center"/>
      <protection/>
    </xf>
    <xf numFmtId="2" fontId="3" fillId="34" borderId="13" xfId="44" applyNumberFormat="1" applyFont="1" applyFill="1" applyBorder="1" applyAlignment="1">
      <alignment horizontal="center" vertical="center"/>
      <protection/>
    </xf>
    <xf numFmtId="2" fontId="2" fillId="34" borderId="13" xfId="44" applyNumberFormat="1" applyFont="1" applyFill="1" applyBorder="1" applyAlignment="1">
      <alignment horizontal="center" vertical="center"/>
      <protection/>
    </xf>
    <xf numFmtId="0" fontId="13" fillId="38" borderId="11" xfId="44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4" fillId="38" borderId="11" xfId="44" applyFont="1" applyFill="1" applyBorder="1" applyAlignment="1">
      <alignment horizontal="left" vertical="center"/>
      <protection/>
    </xf>
    <xf numFmtId="0" fontId="6" fillId="34" borderId="19" xfId="0" applyFont="1" applyFill="1" applyBorder="1" applyAlignment="1">
      <alignment horizontal="left" vertical="top" wrapText="1"/>
    </xf>
    <xf numFmtId="0" fontId="4" fillId="38" borderId="11" xfId="44" applyFont="1" applyFill="1" applyBorder="1" applyAlignment="1">
      <alignment horizontal="left" vertical="center" wrapText="1"/>
      <protection/>
    </xf>
    <xf numFmtId="49" fontId="4" fillId="38" borderId="11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13" fillId="38" borderId="18" xfId="44" applyFont="1" applyFill="1" applyBorder="1" applyAlignment="1">
      <alignment horizontal="center" vertical="center" wrapText="1"/>
      <protection/>
    </xf>
    <xf numFmtId="0" fontId="4" fillId="38" borderId="14" xfId="44" applyFont="1" applyFill="1" applyBorder="1" applyAlignment="1">
      <alignment horizontal="left" vertical="center" wrapText="1"/>
      <protection/>
    </xf>
    <xf numFmtId="0" fontId="4" fillId="38" borderId="18" xfId="44" applyFont="1" applyFill="1" applyBorder="1" applyAlignment="1">
      <alignment horizontal="left" vertical="center"/>
      <protection/>
    </xf>
    <xf numFmtId="0" fontId="6" fillId="34" borderId="23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2" fillId="34" borderId="25" xfId="44" applyFont="1" applyFill="1" applyBorder="1" applyAlignment="1">
      <alignment horizontal="left" vertical="center"/>
      <protection/>
    </xf>
    <xf numFmtId="49" fontId="2" fillId="34" borderId="25" xfId="44" applyNumberFormat="1" applyFont="1" applyFill="1" applyBorder="1" applyAlignment="1">
      <alignment horizontal="center" vertical="center"/>
      <protection/>
    </xf>
    <xf numFmtId="0" fontId="2" fillId="34" borderId="25" xfId="44" applyFont="1" applyFill="1" applyBorder="1" applyAlignment="1">
      <alignment horizontal="center" vertical="center"/>
      <protection/>
    </xf>
    <xf numFmtId="2" fontId="3" fillId="34" borderId="25" xfId="44" applyNumberFormat="1" applyFont="1" applyFill="1" applyBorder="1" applyAlignment="1">
      <alignment horizontal="center" vertical="center"/>
      <protection/>
    </xf>
    <xf numFmtId="2" fontId="2" fillId="34" borderId="25" xfId="44" applyNumberFormat="1" applyFont="1" applyFill="1" applyBorder="1" applyAlignment="1">
      <alignment horizontal="center" vertical="center"/>
      <protection/>
    </xf>
    <xf numFmtId="0" fontId="2" fillId="0" borderId="24" xfId="44" applyFont="1" applyFill="1" applyBorder="1" applyAlignment="1">
      <alignment horizontal="left" vertical="center"/>
      <protection/>
    </xf>
    <xf numFmtId="0" fontId="1" fillId="0" borderId="12" xfId="44" applyFont="1" applyFill="1" applyBorder="1" applyAlignment="1">
      <alignment horizontal="center" vertical="center"/>
      <protection/>
    </xf>
    <xf numFmtId="0" fontId="1" fillId="39" borderId="26" xfId="0" applyFont="1" applyFill="1" applyBorder="1" applyAlignment="1">
      <alignment horizontal="left" vertical="top" wrapText="1"/>
    </xf>
    <xf numFmtId="0" fontId="1" fillId="39" borderId="27" xfId="0" applyFont="1" applyFill="1" applyBorder="1" applyAlignment="1">
      <alignment horizontal="left" vertical="top" wrapText="1"/>
    </xf>
    <xf numFmtId="0" fontId="1" fillId="39" borderId="28" xfId="0" applyFont="1" applyFill="1" applyBorder="1" applyAlignment="1">
      <alignment horizontal="left" vertical="top" wrapText="1"/>
    </xf>
    <xf numFmtId="0" fontId="4" fillId="39" borderId="29" xfId="44" applyFont="1" applyFill="1" applyBorder="1" applyAlignment="1">
      <alignment horizontal="left" vertical="center" wrapText="1"/>
      <protection/>
    </xf>
    <xf numFmtId="0" fontId="4" fillId="39" borderId="30" xfId="44" applyFont="1" applyFill="1" applyBorder="1" applyAlignment="1">
      <alignment horizontal="left" vertical="center" wrapText="1"/>
      <protection/>
    </xf>
    <xf numFmtId="0" fontId="4" fillId="39" borderId="31" xfId="44" applyFont="1" applyFill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zoomScale="88" zoomScaleNormal="88" zoomScalePageLayoutView="0" workbookViewId="0" topLeftCell="B1">
      <pane ySplit="1" topLeftCell="A95" activePane="bottomLeft" state="frozen"/>
      <selection pane="topLeft" activeCell="B1" sqref="B1"/>
      <selection pane="bottomLeft" activeCell="F112" sqref="F112"/>
    </sheetView>
  </sheetViews>
  <sheetFormatPr defaultColWidth="11.57421875" defaultRowHeight="12.75"/>
  <cols>
    <col min="1" max="1" width="0" style="1" hidden="1" customWidth="1"/>
    <col min="2" max="2" width="3.8515625" style="2" customWidth="1"/>
    <col min="3" max="3" width="12.57421875" style="3" customWidth="1"/>
    <col min="4" max="4" width="19.421875" style="4" customWidth="1"/>
    <col min="5" max="5" width="8.8515625" style="5" customWidth="1"/>
    <col min="6" max="6" width="21.28125" style="6" customWidth="1"/>
    <col min="7" max="7" width="11.00390625" style="6" customWidth="1"/>
    <col min="8" max="8" width="9.8515625" style="6" customWidth="1"/>
    <col min="9" max="9" width="18.57421875" style="6" customWidth="1"/>
    <col min="10" max="10" width="11.140625" style="6" customWidth="1"/>
    <col min="11" max="11" width="10.7109375" style="7" customWidth="1"/>
    <col min="12" max="15" width="10.7109375" style="8" customWidth="1"/>
    <col min="16" max="16" width="12.00390625" style="9" customWidth="1"/>
    <col min="17" max="19" width="11.57421875" style="9" customWidth="1"/>
    <col min="20" max="243" width="11.57421875" style="10" customWidth="1"/>
    <col min="244" max="16384" width="11.57421875" style="11" customWidth="1"/>
  </cols>
  <sheetData>
    <row r="1" spans="1:77" s="22" customFormat="1" ht="48">
      <c r="A1" s="12"/>
      <c r="B1" s="13" t="s">
        <v>0</v>
      </c>
      <c r="C1" s="14" t="s">
        <v>1</v>
      </c>
      <c r="D1" s="15" t="s">
        <v>2</v>
      </c>
      <c r="E1" s="15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7" t="s">
        <v>8</v>
      </c>
      <c r="K1" s="18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2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</row>
    <row r="2" spans="1:77" s="27" customFormat="1" ht="30" customHeight="1">
      <c r="A2" s="23"/>
      <c r="B2" s="24"/>
      <c r="C2" s="25" t="s">
        <v>14</v>
      </c>
      <c r="D2" s="161" t="s">
        <v>15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2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16" s="10" customFormat="1" ht="30" customHeight="1">
      <c r="A3" s="28"/>
      <c r="B3" s="24">
        <v>1</v>
      </c>
      <c r="C3" s="29"/>
      <c r="D3" s="30" t="s">
        <v>16</v>
      </c>
      <c r="E3" s="31" t="s">
        <v>17</v>
      </c>
      <c r="F3" s="13" t="s">
        <v>18</v>
      </c>
      <c r="G3" s="13" t="s">
        <v>19</v>
      </c>
      <c r="H3" s="13" t="s">
        <v>20</v>
      </c>
      <c r="I3" s="32" t="s">
        <v>21</v>
      </c>
      <c r="J3" s="13">
        <f>12*12</f>
        <v>144</v>
      </c>
      <c r="K3" s="33"/>
      <c r="L3" s="34"/>
      <c r="M3" s="34"/>
      <c r="N3" s="34"/>
      <c r="O3" s="34"/>
      <c r="P3" s="35"/>
    </row>
    <row r="4" spans="1:16" s="10" customFormat="1" ht="30" customHeight="1">
      <c r="A4" s="28"/>
      <c r="B4" s="24">
        <v>2</v>
      </c>
      <c r="C4" s="29"/>
      <c r="D4" s="30" t="s">
        <v>22</v>
      </c>
      <c r="E4" s="31" t="s">
        <v>23</v>
      </c>
      <c r="F4" s="13" t="s">
        <v>24</v>
      </c>
      <c r="G4" s="13" t="s">
        <v>25</v>
      </c>
      <c r="H4" s="13"/>
      <c r="I4" s="13" t="s">
        <v>26</v>
      </c>
      <c r="J4" s="13">
        <v>12</v>
      </c>
      <c r="K4" s="33"/>
      <c r="L4" s="34"/>
      <c r="M4" s="34"/>
      <c r="N4" s="34"/>
      <c r="O4" s="34"/>
      <c r="P4" s="35"/>
    </row>
    <row r="5" spans="1:18" s="10" customFormat="1" ht="30" customHeight="1">
      <c r="A5" s="28"/>
      <c r="B5" s="24">
        <v>3</v>
      </c>
      <c r="C5" s="29"/>
      <c r="D5" s="30" t="s">
        <v>27</v>
      </c>
      <c r="E5" s="31" t="s">
        <v>23</v>
      </c>
      <c r="F5" s="13" t="s">
        <v>28</v>
      </c>
      <c r="G5" s="13" t="s">
        <v>29</v>
      </c>
      <c r="H5" s="13" t="s">
        <v>20</v>
      </c>
      <c r="I5" s="32" t="s">
        <v>21</v>
      </c>
      <c r="J5" s="13">
        <f>7*36</f>
        <v>252</v>
      </c>
      <c r="K5" s="33"/>
      <c r="L5" s="34"/>
      <c r="M5" s="34"/>
      <c r="N5" s="34"/>
      <c r="O5" s="34"/>
      <c r="P5" s="35"/>
      <c r="Q5" s="11"/>
      <c r="R5" s="11"/>
    </row>
    <row r="6" spans="1:18" s="10" customFormat="1" ht="30" customHeight="1">
      <c r="A6" s="28"/>
      <c r="B6" s="24">
        <v>4</v>
      </c>
      <c r="C6" s="29"/>
      <c r="D6" s="30" t="s">
        <v>30</v>
      </c>
      <c r="E6" s="31" t="s">
        <v>31</v>
      </c>
      <c r="F6" s="13" t="s">
        <v>28</v>
      </c>
      <c r="G6" s="13" t="s">
        <v>32</v>
      </c>
      <c r="H6" s="13" t="s">
        <v>20</v>
      </c>
      <c r="I6" s="32" t="s">
        <v>21</v>
      </c>
      <c r="J6" s="13">
        <f>7*36</f>
        <v>252</v>
      </c>
      <c r="K6" s="33"/>
      <c r="L6" s="34"/>
      <c r="M6" s="34"/>
      <c r="N6" s="34"/>
      <c r="O6" s="34"/>
      <c r="P6" s="35"/>
      <c r="Q6" s="11"/>
      <c r="R6" s="11"/>
    </row>
    <row r="7" spans="1:18" s="10" customFormat="1" ht="30" customHeight="1">
      <c r="A7" s="28"/>
      <c r="B7" s="24">
        <v>5</v>
      </c>
      <c r="C7" s="29"/>
      <c r="D7" s="30" t="s">
        <v>33</v>
      </c>
      <c r="E7" s="31" t="s">
        <v>31</v>
      </c>
      <c r="F7" s="13" t="s">
        <v>24</v>
      </c>
      <c r="G7" s="13" t="s">
        <v>34</v>
      </c>
      <c r="H7" s="13" t="s">
        <v>20</v>
      </c>
      <c r="I7" s="32" t="s">
        <v>21</v>
      </c>
      <c r="J7" s="13">
        <v>252</v>
      </c>
      <c r="K7" s="33"/>
      <c r="L7" s="34"/>
      <c r="M7" s="34"/>
      <c r="N7" s="34"/>
      <c r="O7" s="34"/>
      <c r="P7" s="35"/>
      <c r="Q7" s="11"/>
      <c r="R7" s="11"/>
    </row>
    <row r="8" spans="1:18" s="10" customFormat="1" ht="30" customHeight="1">
      <c r="A8" s="28"/>
      <c r="B8" s="24">
        <v>6</v>
      </c>
      <c r="C8" s="29"/>
      <c r="D8" s="30" t="s">
        <v>35</v>
      </c>
      <c r="E8" s="31" t="s">
        <v>31</v>
      </c>
      <c r="F8" s="13" t="s">
        <v>24</v>
      </c>
      <c r="G8" s="13" t="s">
        <v>36</v>
      </c>
      <c r="H8" s="13" t="s">
        <v>20</v>
      </c>
      <c r="I8" s="32" t="s">
        <v>21</v>
      </c>
      <c r="J8" s="13">
        <v>12</v>
      </c>
      <c r="K8" s="33"/>
      <c r="L8" s="34"/>
      <c r="M8" s="34"/>
      <c r="N8" s="34"/>
      <c r="O8" s="34"/>
      <c r="P8" s="35"/>
      <c r="Q8" s="11"/>
      <c r="R8" s="11"/>
    </row>
    <row r="9" spans="1:18" s="10" customFormat="1" ht="30" customHeight="1">
      <c r="A9" s="28"/>
      <c r="B9" s="24">
        <v>7</v>
      </c>
      <c r="C9" s="29"/>
      <c r="D9" s="30" t="s">
        <v>37</v>
      </c>
      <c r="E9" s="31" t="s">
        <v>38</v>
      </c>
      <c r="F9" s="13" t="s">
        <v>24</v>
      </c>
      <c r="G9" s="13" t="s">
        <v>34</v>
      </c>
      <c r="H9" s="13" t="s">
        <v>20</v>
      </c>
      <c r="I9" s="32" t="s">
        <v>21</v>
      </c>
      <c r="J9" s="13">
        <v>252</v>
      </c>
      <c r="K9" s="33"/>
      <c r="L9" s="34"/>
      <c r="M9" s="34"/>
      <c r="N9" s="34"/>
      <c r="O9" s="34"/>
      <c r="P9" s="35"/>
      <c r="Q9" s="11"/>
      <c r="R9" s="11"/>
    </row>
    <row r="10" spans="1:18" s="10" customFormat="1" ht="30" customHeight="1">
      <c r="A10" s="28"/>
      <c r="B10" s="24">
        <v>8</v>
      </c>
      <c r="C10" s="29"/>
      <c r="D10" s="30" t="s">
        <v>39</v>
      </c>
      <c r="E10" s="31" t="s">
        <v>38</v>
      </c>
      <c r="F10" s="13" t="s">
        <v>24</v>
      </c>
      <c r="G10" s="13" t="s">
        <v>36</v>
      </c>
      <c r="H10" s="13" t="s">
        <v>20</v>
      </c>
      <c r="I10" s="32" t="s">
        <v>21</v>
      </c>
      <c r="J10" s="13">
        <f>5*36</f>
        <v>180</v>
      </c>
      <c r="K10" s="33"/>
      <c r="L10" s="34"/>
      <c r="M10" s="34"/>
      <c r="N10" s="34"/>
      <c r="O10" s="34"/>
      <c r="P10" s="35"/>
      <c r="Q10" s="36"/>
      <c r="R10" s="11"/>
    </row>
    <row r="11" spans="1:18" s="10" customFormat="1" ht="30" customHeight="1">
      <c r="A11" s="28"/>
      <c r="B11" s="24">
        <v>9</v>
      </c>
      <c r="C11" s="29"/>
      <c r="D11" s="30" t="s">
        <v>40</v>
      </c>
      <c r="E11" s="31" t="s">
        <v>41</v>
      </c>
      <c r="F11" s="13" t="s">
        <v>24</v>
      </c>
      <c r="G11" s="13" t="s">
        <v>34</v>
      </c>
      <c r="H11" s="13" t="s">
        <v>20</v>
      </c>
      <c r="I11" s="32" t="s">
        <v>21</v>
      </c>
      <c r="J11" s="13">
        <f>6*36</f>
        <v>216</v>
      </c>
      <c r="K11" s="33"/>
      <c r="L11" s="34"/>
      <c r="M11" s="34"/>
      <c r="N11" s="34"/>
      <c r="O11" s="34"/>
      <c r="P11" s="35"/>
      <c r="Q11" s="36"/>
      <c r="R11" s="11"/>
    </row>
    <row r="12" spans="1:246" s="42" customFormat="1" ht="30" customHeight="1">
      <c r="A12" s="37"/>
      <c r="B12" s="38"/>
      <c r="C12" s="39"/>
      <c r="D12" s="162" t="s">
        <v>42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40"/>
      <c r="Q12" s="40"/>
      <c r="R12" s="40"/>
      <c r="S12" s="40"/>
      <c r="T12" s="40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IJ12" s="43"/>
      <c r="IK12" s="43"/>
      <c r="IL12" s="43"/>
    </row>
    <row r="13" spans="1:243" s="45" customFormat="1" ht="30" customHeight="1">
      <c r="A13" s="23"/>
      <c r="B13" s="24"/>
      <c r="C13" s="29" t="s">
        <v>43</v>
      </c>
      <c r="D13" s="154" t="s">
        <v>44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26"/>
      <c r="Q13" s="11"/>
      <c r="R13" s="11"/>
      <c r="S13" s="11"/>
      <c r="T13" s="1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</row>
    <row r="14" spans="1:243" s="44" customFormat="1" ht="30" customHeight="1">
      <c r="A14" s="47"/>
      <c r="B14" s="24">
        <v>10</v>
      </c>
      <c r="C14" s="29"/>
      <c r="D14" s="30" t="s">
        <v>45</v>
      </c>
      <c r="E14" s="31" t="s">
        <v>46</v>
      </c>
      <c r="F14" s="13" t="s">
        <v>47</v>
      </c>
      <c r="G14" s="13" t="s">
        <v>48</v>
      </c>
      <c r="H14" s="13" t="s">
        <v>20</v>
      </c>
      <c r="I14" s="32" t="s">
        <v>21</v>
      </c>
      <c r="J14" s="13">
        <f>320*12</f>
        <v>3840</v>
      </c>
      <c r="K14" s="33"/>
      <c r="L14" s="48"/>
      <c r="M14" s="48"/>
      <c r="N14" s="49"/>
      <c r="O14" s="49"/>
      <c r="P14" s="26"/>
      <c r="Q14" s="11"/>
      <c r="R14" s="11"/>
      <c r="S14" s="11"/>
      <c r="T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</row>
    <row r="15" spans="1:243" s="44" customFormat="1" ht="30" customHeight="1">
      <c r="A15" s="47"/>
      <c r="B15" s="24">
        <v>11</v>
      </c>
      <c r="C15" s="29"/>
      <c r="D15" s="30" t="s">
        <v>49</v>
      </c>
      <c r="E15" s="31" t="s">
        <v>17</v>
      </c>
      <c r="F15" s="13" t="s">
        <v>28</v>
      </c>
      <c r="G15" s="13" t="s">
        <v>50</v>
      </c>
      <c r="H15" s="13" t="s">
        <v>51</v>
      </c>
      <c r="I15" s="13" t="s">
        <v>52</v>
      </c>
      <c r="J15" s="13">
        <v>120</v>
      </c>
      <c r="K15" s="48"/>
      <c r="L15" s="48"/>
      <c r="M15" s="48"/>
      <c r="N15" s="49"/>
      <c r="O15" s="49"/>
      <c r="P15" s="26"/>
      <c r="Q15" s="11"/>
      <c r="R15" s="11"/>
      <c r="S15" s="11"/>
      <c r="T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</row>
    <row r="16" spans="1:243" s="44" customFormat="1" ht="30" customHeight="1">
      <c r="A16" s="28"/>
      <c r="B16" s="24">
        <v>12</v>
      </c>
      <c r="C16" s="29"/>
      <c r="D16" s="30" t="s">
        <v>53</v>
      </c>
      <c r="E16" s="31" t="s">
        <v>17</v>
      </c>
      <c r="F16" s="13" t="s">
        <v>24</v>
      </c>
      <c r="G16" s="13" t="s">
        <v>54</v>
      </c>
      <c r="H16" s="13" t="s">
        <v>20</v>
      </c>
      <c r="I16" s="32" t="s">
        <v>21</v>
      </c>
      <c r="J16" s="13">
        <f>12*27</f>
        <v>324</v>
      </c>
      <c r="K16" s="33"/>
      <c r="L16" s="48"/>
      <c r="M16" s="48"/>
      <c r="N16" s="49"/>
      <c r="O16" s="49"/>
      <c r="P16" s="35"/>
      <c r="Q16" s="11"/>
      <c r="R16" s="11"/>
      <c r="S16" s="11"/>
      <c r="T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</row>
    <row r="17" spans="1:243" s="44" customFormat="1" ht="30" customHeight="1">
      <c r="A17" s="28"/>
      <c r="B17" s="24">
        <v>13</v>
      </c>
      <c r="C17" s="29"/>
      <c r="D17" s="30" t="s">
        <v>55</v>
      </c>
      <c r="E17" s="31" t="s">
        <v>17</v>
      </c>
      <c r="F17" s="13" t="s">
        <v>47</v>
      </c>
      <c r="G17" s="13" t="s">
        <v>56</v>
      </c>
      <c r="H17" s="13" t="s">
        <v>20</v>
      </c>
      <c r="I17" s="32" t="s">
        <v>21</v>
      </c>
      <c r="J17" s="13">
        <f>12*300</f>
        <v>3600</v>
      </c>
      <c r="K17" s="33"/>
      <c r="L17" s="48"/>
      <c r="M17" s="48"/>
      <c r="N17" s="49"/>
      <c r="O17" s="49"/>
      <c r="P17" s="35"/>
      <c r="Q17" s="11"/>
      <c r="R17" s="11"/>
      <c r="S17" s="11"/>
      <c r="T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</row>
    <row r="18" spans="1:243" s="44" customFormat="1" ht="30" customHeight="1">
      <c r="A18" s="28"/>
      <c r="B18" s="24">
        <v>14</v>
      </c>
      <c r="C18" s="29"/>
      <c r="D18" s="30" t="s">
        <v>57</v>
      </c>
      <c r="E18" s="31" t="s">
        <v>17</v>
      </c>
      <c r="F18" s="13" t="s">
        <v>47</v>
      </c>
      <c r="G18" s="13" t="s">
        <v>19</v>
      </c>
      <c r="H18" s="13" t="s">
        <v>20</v>
      </c>
      <c r="I18" s="13" t="s">
        <v>58</v>
      </c>
      <c r="J18" s="13">
        <f>19*12</f>
        <v>228</v>
      </c>
      <c r="K18" s="33"/>
      <c r="L18" s="48"/>
      <c r="M18" s="48"/>
      <c r="N18" s="49"/>
      <c r="O18" s="49"/>
      <c r="P18" s="35"/>
      <c r="Q18" s="11"/>
      <c r="R18" s="11"/>
      <c r="S18" s="11"/>
      <c r="T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</row>
    <row r="19" spans="1:243" s="44" customFormat="1" ht="30" customHeight="1">
      <c r="A19" s="28"/>
      <c r="B19" s="24">
        <v>15</v>
      </c>
      <c r="C19" s="29"/>
      <c r="D19" s="30" t="s">
        <v>59</v>
      </c>
      <c r="E19" s="31" t="s">
        <v>60</v>
      </c>
      <c r="F19" s="13" t="s">
        <v>28</v>
      </c>
      <c r="G19" s="13" t="s">
        <v>29</v>
      </c>
      <c r="H19" s="13" t="s">
        <v>61</v>
      </c>
      <c r="I19" s="32" t="s">
        <v>21</v>
      </c>
      <c r="J19" s="13">
        <f>7*12</f>
        <v>84</v>
      </c>
      <c r="K19" s="33"/>
      <c r="L19" s="48"/>
      <c r="M19" s="48"/>
      <c r="N19" s="49"/>
      <c r="O19" s="49"/>
      <c r="P19" s="35"/>
      <c r="Q19" s="11"/>
      <c r="R19" s="11"/>
      <c r="S19" s="11"/>
      <c r="T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</row>
    <row r="20" spans="1:243" s="44" customFormat="1" ht="30" customHeight="1">
      <c r="A20" s="28"/>
      <c r="B20" s="24">
        <v>16</v>
      </c>
      <c r="C20" s="29"/>
      <c r="D20" s="30" t="s">
        <v>62</v>
      </c>
      <c r="E20" s="31" t="s">
        <v>63</v>
      </c>
      <c r="F20" s="13" t="s">
        <v>28</v>
      </c>
      <c r="G20" s="13" t="s">
        <v>64</v>
      </c>
      <c r="H20" s="13"/>
      <c r="I20" s="13" t="s">
        <v>65</v>
      </c>
      <c r="J20" s="13">
        <v>72</v>
      </c>
      <c r="K20" s="33"/>
      <c r="L20" s="48"/>
      <c r="M20" s="48"/>
      <c r="N20" s="49"/>
      <c r="O20" s="49"/>
      <c r="P20" s="35"/>
      <c r="Q20" s="11"/>
      <c r="R20" s="11"/>
      <c r="S20" s="11"/>
      <c r="T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</row>
    <row r="21" spans="1:243" s="44" customFormat="1" ht="30" customHeight="1">
      <c r="A21" s="28"/>
      <c r="B21" s="24">
        <v>17</v>
      </c>
      <c r="C21" s="29"/>
      <c r="D21" s="30" t="s">
        <v>66</v>
      </c>
      <c r="E21" s="31" t="s">
        <v>63</v>
      </c>
      <c r="F21" s="13" t="s">
        <v>67</v>
      </c>
      <c r="G21" s="13"/>
      <c r="H21" s="13"/>
      <c r="I21" s="13" t="s">
        <v>68</v>
      </c>
      <c r="J21" s="13">
        <f>3*36</f>
        <v>108</v>
      </c>
      <c r="K21" s="33"/>
      <c r="L21" s="48"/>
      <c r="M21" s="48"/>
      <c r="N21" s="49"/>
      <c r="O21" s="49"/>
      <c r="P21" s="35"/>
      <c r="Q21" s="11"/>
      <c r="R21" s="11"/>
      <c r="S21" s="11"/>
      <c r="T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20" s="10" customFormat="1" ht="30" customHeight="1">
      <c r="A22" s="28"/>
      <c r="B22" s="24">
        <v>18</v>
      </c>
      <c r="C22" s="29"/>
      <c r="D22" s="30" t="s">
        <v>69</v>
      </c>
      <c r="E22" s="31" t="s">
        <v>31</v>
      </c>
      <c r="F22" s="13" t="s">
        <v>24</v>
      </c>
      <c r="G22" s="13" t="s">
        <v>36</v>
      </c>
      <c r="H22" s="13" t="s">
        <v>20</v>
      </c>
      <c r="I22" s="13" t="s">
        <v>21</v>
      </c>
      <c r="J22" s="50">
        <f>5*36</f>
        <v>180</v>
      </c>
      <c r="K22" s="51"/>
      <c r="L22" s="51"/>
      <c r="M22" s="51"/>
      <c r="N22" s="49"/>
      <c r="O22" s="49"/>
      <c r="P22" s="35"/>
      <c r="Q22" s="11"/>
      <c r="R22" s="11"/>
      <c r="S22" s="11"/>
      <c r="T22" s="11"/>
    </row>
    <row r="23" spans="1:20" s="10" customFormat="1" ht="30" customHeight="1">
      <c r="A23" s="28"/>
      <c r="B23" s="24">
        <v>19</v>
      </c>
      <c r="C23" s="29"/>
      <c r="D23" s="30" t="s">
        <v>70</v>
      </c>
      <c r="E23" s="31" t="s">
        <v>71</v>
      </c>
      <c r="F23" s="13" t="s">
        <v>72</v>
      </c>
      <c r="G23" s="13" t="s">
        <v>73</v>
      </c>
      <c r="H23" s="13" t="s">
        <v>61</v>
      </c>
      <c r="I23" s="32" t="s">
        <v>21</v>
      </c>
      <c r="J23" s="50">
        <f>4*36</f>
        <v>144</v>
      </c>
      <c r="K23" s="51"/>
      <c r="L23" s="51"/>
      <c r="M23" s="51"/>
      <c r="N23" s="49"/>
      <c r="O23" s="49"/>
      <c r="P23" s="35"/>
      <c r="Q23" s="11"/>
      <c r="R23" s="11"/>
      <c r="S23" s="11"/>
      <c r="T23" s="11"/>
    </row>
    <row r="24" spans="1:77" s="56" customFormat="1" ht="30" customHeight="1">
      <c r="A24" s="52"/>
      <c r="B24" s="53"/>
      <c r="C24" s="54"/>
      <c r="D24" s="162" t="s">
        <v>74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</row>
    <row r="25" spans="1:243" s="58" customFormat="1" ht="30" customHeight="1">
      <c r="A25" s="23"/>
      <c r="B25" s="24"/>
      <c r="C25" s="29" t="s">
        <v>75</v>
      </c>
      <c r="D25" s="154" t="s">
        <v>76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26"/>
      <c r="Q25" s="11"/>
      <c r="R25" s="11"/>
      <c r="S25" s="11"/>
      <c r="T25" s="11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IA25" s="46"/>
      <c r="IB25" s="46"/>
      <c r="IC25" s="46"/>
      <c r="ID25" s="46"/>
      <c r="IE25" s="46"/>
      <c r="IF25" s="46"/>
      <c r="IG25" s="46"/>
      <c r="IH25" s="46"/>
      <c r="II25" s="46"/>
    </row>
    <row r="26" spans="1:243" s="57" customFormat="1" ht="30" customHeight="1">
      <c r="A26" s="47"/>
      <c r="B26" s="24">
        <v>20</v>
      </c>
      <c r="C26" s="29"/>
      <c r="D26" s="30" t="s">
        <v>77</v>
      </c>
      <c r="E26" s="31" t="s">
        <v>46</v>
      </c>
      <c r="F26" s="13" t="s">
        <v>18</v>
      </c>
      <c r="G26" s="13"/>
      <c r="H26" s="13"/>
      <c r="I26" s="13" t="s">
        <v>78</v>
      </c>
      <c r="J26" s="13">
        <v>12</v>
      </c>
      <c r="K26" s="33"/>
      <c r="L26" s="48"/>
      <c r="M26" s="48"/>
      <c r="N26" s="34"/>
      <c r="O26" s="49"/>
      <c r="P26" s="26"/>
      <c r="Q26" s="11"/>
      <c r="R26" s="11"/>
      <c r="S26" s="11"/>
      <c r="T26" s="11"/>
      <c r="IA26" s="11"/>
      <c r="IB26" s="11"/>
      <c r="IC26" s="11"/>
      <c r="ID26" s="11"/>
      <c r="IE26" s="11"/>
      <c r="IF26" s="11"/>
      <c r="IG26" s="11"/>
      <c r="IH26" s="11"/>
      <c r="II26" s="11"/>
    </row>
    <row r="27" spans="1:243" s="57" customFormat="1" ht="30" customHeight="1">
      <c r="A27" s="28"/>
      <c r="B27" s="24">
        <v>21</v>
      </c>
      <c r="C27" s="29"/>
      <c r="D27" s="30" t="s">
        <v>79</v>
      </c>
      <c r="E27" s="31" t="s">
        <v>60</v>
      </c>
      <c r="F27" s="13" t="s">
        <v>24</v>
      </c>
      <c r="G27" s="13" t="s">
        <v>80</v>
      </c>
      <c r="H27" s="13" t="s">
        <v>20</v>
      </c>
      <c r="I27" s="32" t="s">
        <v>21</v>
      </c>
      <c r="J27" s="13">
        <v>72</v>
      </c>
      <c r="K27" s="33"/>
      <c r="L27" s="59"/>
      <c r="M27" s="59"/>
      <c r="N27" s="34"/>
      <c r="O27" s="49"/>
      <c r="P27" s="35"/>
      <c r="Q27" s="11"/>
      <c r="R27" s="11"/>
      <c r="S27" s="11"/>
      <c r="T27" s="11"/>
      <c r="IA27" s="11"/>
      <c r="IB27" s="11"/>
      <c r="IC27" s="11"/>
      <c r="ID27" s="11"/>
      <c r="IE27" s="11"/>
      <c r="IF27" s="11"/>
      <c r="IG27" s="11"/>
      <c r="IH27" s="11"/>
      <c r="II27" s="11"/>
    </row>
    <row r="28" spans="1:243" s="57" customFormat="1" ht="30" customHeight="1">
      <c r="A28" s="28"/>
      <c r="B28" s="24">
        <v>22</v>
      </c>
      <c r="C28" s="29"/>
      <c r="D28" s="30" t="s">
        <v>81</v>
      </c>
      <c r="E28" s="31" t="s">
        <v>60</v>
      </c>
      <c r="F28" s="13" t="s">
        <v>67</v>
      </c>
      <c r="G28" s="13"/>
      <c r="H28" s="13"/>
      <c r="I28" s="13" t="s">
        <v>78</v>
      </c>
      <c r="J28" s="13">
        <f>34*12</f>
        <v>408</v>
      </c>
      <c r="K28" s="33"/>
      <c r="L28" s="59"/>
      <c r="M28" s="59"/>
      <c r="N28" s="34"/>
      <c r="O28" s="49"/>
      <c r="P28" s="35"/>
      <c r="Q28" s="11"/>
      <c r="R28" s="11"/>
      <c r="S28" s="11"/>
      <c r="T28" s="11"/>
      <c r="IA28" s="11"/>
      <c r="IB28" s="11"/>
      <c r="IC28" s="11"/>
      <c r="ID28" s="11"/>
      <c r="IE28" s="11"/>
      <c r="IF28" s="11"/>
      <c r="IG28" s="11"/>
      <c r="IH28" s="11"/>
      <c r="II28" s="11"/>
    </row>
    <row r="29" spans="1:243" s="57" customFormat="1" ht="30" customHeight="1">
      <c r="A29" s="28"/>
      <c r="B29" s="24">
        <v>23</v>
      </c>
      <c r="C29" s="29"/>
      <c r="D29" s="30" t="s">
        <v>82</v>
      </c>
      <c r="E29" s="31" t="s">
        <v>60</v>
      </c>
      <c r="F29" s="13" t="s">
        <v>18</v>
      </c>
      <c r="G29" s="13"/>
      <c r="H29" s="13"/>
      <c r="I29" s="13" t="s">
        <v>78</v>
      </c>
      <c r="J29" s="13">
        <v>36</v>
      </c>
      <c r="K29" s="33"/>
      <c r="L29" s="59"/>
      <c r="M29" s="59"/>
      <c r="N29" s="34"/>
      <c r="O29" s="49"/>
      <c r="P29" s="35"/>
      <c r="Q29" s="11"/>
      <c r="R29" s="11"/>
      <c r="S29" s="11"/>
      <c r="T29" s="11"/>
      <c r="IA29" s="11"/>
      <c r="IB29" s="11"/>
      <c r="IC29" s="11"/>
      <c r="ID29" s="11"/>
      <c r="IE29" s="11"/>
      <c r="IF29" s="11"/>
      <c r="IG29" s="11"/>
      <c r="IH29" s="11"/>
      <c r="II29" s="11"/>
    </row>
    <row r="30" spans="1:243" s="57" customFormat="1" ht="30" customHeight="1">
      <c r="A30" s="28"/>
      <c r="B30" s="24">
        <v>24</v>
      </c>
      <c r="C30" s="29"/>
      <c r="D30" s="30" t="s">
        <v>83</v>
      </c>
      <c r="E30" s="31" t="s">
        <v>60</v>
      </c>
      <c r="F30" s="13" t="s">
        <v>24</v>
      </c>
      <c r="G30" s="13" t="s">
        <v>84</v>
      </c>
      <c r="H30" s="60" t="s">
        <v>85</v>
      </c>
      <c r="I30" s="32" t="s">
        <v>21</v>
      </c>
      <c r="J30" s="13">
        <v>240</v>
      </c>
      <c r="K30" s="33"/>
      <c r="L30" s="59"/>
      <c r="M30" s="59"/>
      <c r="N30" s="34"/>
      <c r="O30" s="49"/>
      <c r="P30" s="35"/>
      <c r="Q30" s="11"/>
      <c r="R30" s="11"/>
      <c r="S30" s="11"/>
      <c r="T30" s="11"/>
      <c r="IA30" s="11"/>
      <c r="IB30" s="11"/>
      <c r="IC30" s="11"/>
      <c r="ID30" s="11"/>
      <c r="IE30" s="11"/>
      <c r="IF30" s="11"/>
      <c r="IG30" s="11"/>
      <c r="IH30" s="11"/>
      <c r="II30" s="11"/>
    </row>
    <row r="31" spans="1:243" s="57" customFormat="1" ht="30" customHeight="1">
      <c r="A31" s="28"/>
      <c r="B31" s="24">
        <v>25</v>
      </c>
      <c r="C31" s="29"/>
      <c r="D31" s="30" t="s">
        <v>86</v>
      </c>
      <c r="E31" s="31" t="s">
        <v>60</v>
      </c>
      <c r="F31" s="13" t="s">
        <v>24</v>
      </c>
      <c r="G31" s="13" t="s">
        <v>54</v>
      </c>
      <c r="H31" s="13" t="s">
        <v>20</v>
      </c>
      <c r="I31" s="13" t="s">
        <v>21</v>
      </c>
      <c r="J31" s="13">
        <v>360</v>
      </c>
      <c r="K31" s="33"/>
      <c r="L31" s="59"/>
      <c r="M31" s="59"/>
      <c r="N31" s="34"/>
      <c r="O31" s="49"/>
      <c r="P31" s="35"/>
      <c r="Q31" s="11"/>
      <c r="R31" s="11"/>
      <c r="S31" s="11"/>
      <c r="T31" s="11"/>
      <c r="IA31" s="11"/>
      <c r="IB31" s="11"/>
      <c r="IC31" s="11"/>
      <c r="ID31" s="11"/>
      <c r="IE31" s="11"/>
      <c r="IF31" s="11"/>
      <c r="IG31" s="11"/>
      <c r="IH31" s="11"/>
      <c r="II31" s="11"/>
    </row>
    <row r="32" spans="1:243" s="57" customFormat="1" ht="30" customHeight="1">
      <c r="A32" s="28"/>
      <c r="B32" s="24">
        <v>26</v>
      </c>
      <c r="C32" s="29"/>
      <c r="D32" s="30" t="s">
        <v>87</v>
      </c>
      <c r="E32" s="31" t="s">
        <v>63</v>
      </c>
      <c r="F32" s="13" t="s">
        <v>88</v>
      </c>
      <c r="G32" s="13"/>
      <c r="H32" s="13"/>
      <c r="I32" s="13" t="s">
        <v>78</v>
      </c>
      <c r="J32" s="13">
        <v>720</v>
      </c>
      <c r="K32" s="33"/>
      <c r="L32" s="59"/>
      <c r="M32" s="59"/>
      <c r="N32" s="34"/>
      <c r="O32" s="49"/>
      <c r="P32" s="35"/>
      <c r="Q32" s="11"/>
      <c r="R32" s="11"/>
      <c r="S32" s="11"/>
      <c r="T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1:243" s="57" customFormat="1" ht="30" customHeight="1">
      <c r="A33" s="28"/>
      <c r="B33" s="24">
        <v>27</v>
      </c>
      <c r="C33" s="29"/>
      <c r="D33" s="30" t="s">
        <v>89</v>
      </c>
      <c r="E33" s="31" t="s">
        <v>63</v>
      </c>
      <c r="F33" s="60" t="s">
        <v>90</v>
      </c>
      <c r="G33" s="13"/>
      <c r="H33" s="13"/>
      <c r="I33" s="13" t="s">
        <v>78</v>
      </c>
      <c r="J33" s="13">
        <f>25*12</f>
        <v>300</v>
      </c>
      <c r="K33" s="33"/>
      <c r="L33" s="59"/>
      <c r="M33" s="59"/>
      <c r="N33" s="34"/>
      <c r="O33" s="49"/>
      <c r="P33" s="35"/>
      <c r="Q33" s="11"/>
      <c r="R33" s="11"/>
      <c r="S33" s="11"/>
      <c r="T33" s="11"/>
      <c r="IA33" s="11"/>
      <c r="IB33" s="11"/>
      <c r="IC33" s="11"/>
      <c r="ID33" s="11"/>
      <c r="IE33" s="11"/>
      <c r="IF33" s="11"/>
      <c r="IG33" s="11"/>
      <c r="IH33" s="11"/>
      <c r="II33" s="11"/>
    </row>
    <row r="34" spans="1:243" s="57" customFormat="1" ht="30" customHeight="1">
      <c r="A34" s="28"/>
      <c r="B34" s="24">
        <v>28</v>
      </c>
      <c r="C34" s="29"/>
      <c r="D34" s="30" t="s">
        <v>91</v>
      </c>
      <c r="E34" s="31" t="s">
        <v>63</v>
      </c>
      <c r="F34" s="13" t="s">
        <v>92</v>
      </c>
      <c r="G34" s="13"/>
      <c r="H34" s="13"/>
      <c r="I34" s="13" t="s">
        <v>78</v>
      </c>
      <c r="J34" s="13">
        <f>60*12</f>
        <v>720</v>
      </c>
      <c r="K34" s="33"/>
      <c r="L34" s="59"/>
      <c r="M34" s="59"/>
      <c r="N34" s="34"/>
      <c r="O34" s="49"/>
      <c r="P34" s="35"/>
      <c r="Q34" s="11"/>
      <c r="R34" s="11"/>
      <c r="S34" s="11"/>
      <c r="T34" s="11"/>
      <c r="IA34" s="11"/>
      <c r="IB34" s="11"/>
      <c r="IC34" s="11"/>
      <c r="ID34" s="11"/>
      <c r="IE34" s="11"/>
      <c r="IF34" s="11"/>
      <c r="IG34" s="11"/>
      <c r="IH34" s="11"/>
      <c r="II34" s="11"/>
    </row>
    <row r="35" spans="1:243" s="57" customFormat="1" ht="30" customHeight="1">
      <c r="A35" s="28"/>
      <c r="B35" s="24">
        <v>29</v>
      </c>
      <c r="C35" s="29"/>
      <c r="D35" s="30" t="s">
        <v>93</v>
      </c>
      <c r="E35" s="31" t="s">
        <v>63</v>
      </c>
      <c r="F35" s="13" t="s">
        <v>24</v>
      </c>
      <c r="G35" s="13" t="s">
        <v>80</v>
      </c>
      <c r="H35" s="13" t="s">
        <v>61</v>
      </c>
      <c r="I35" s="13" t="s">
        <v>58</v>
      </c>
      <c r="J35" s="13">
        <f>5*36</f>
        <v>180</v>
      </c>
      <c r="K35" s="34"/>
      <c r="L35" s="59"/>
      <c r="M35" s="59"/>
      <c r="N35" s="34"/>
      <c r="O35" s="49"/>
      <c r="P35" s="35"/>
      <c r="Q35" s="11"/>
      <c r="R35" s="11"/>
      <c r="S35" s="11"/>
      <c r="T35" s="11"/>
      <c r="IA35" s="11"/>
      <c r="IB35" s="11"/>
      <c r="IC35" s="11"/>
      <c r="ID35" s="11"/>
      <c r="IE35" s="11"/>
      <c r="IF35" s="11"/>
      <c r="IG35" s="11"/>
      <c r="IH35" s="11"/>
      <c r="II35" s="11"/>
    </row>
    <row r="36" spans="1:243" s="57" customFormat="1" ht="30" customHeight="1">
      <c r="A36" s="28"/>
      <c r="B36" s="24">
        <v>30</v>
      </c>
      <c r="C36" s="29"/>
      <c r="D36" s="30" t="s">
        <v>94</v>
      </c>
      <c r="E36" s="31" t="s">
        <v>63</v>
      </c>
      <c r="F36" s="13" t="s">
        <v>24</v>
      </c>
      <c r="G36" s="13" t="s">
        <v>95</v>
      </c>
      <c r="H36" s="13" t="s">
        <v>85</v>
      </c>
      <c r="I36" s="32" t="s">
        <v>21</v>
      </c>
      <c r="J36" s="13">
        <v>240</v>
      </c>
      <c r="K36" s="34"/>
      <c r="L36" s="59"/>
      <c r="M36" s="59"/>
      <c r="N36" s="34"/>
      <c r="O36" s="49"/>
      <c r="P36" s="35"/>
      <c r="Q36" s="11"/>
      <c r="R36" s="11"/>
      <c r="S36" s="11"/>
      <c r="T36" s="11"/>
      <c r="IA36" s="11"/>
      <c r="IB36" s="11"/>
      <c r="IC36" s="11"/>
      <c r="ID36" s="11"/>
      <c r="IE36" s="11"/>
      <c r="IF36" s="11"/>
      <c r="IG36" s="11"/>
      <c r="IH36" s="11"/>
      <c r="II36" s="11"/>
    </row>
    <row r="37" spans="1:243" s="57" customFormat="1" ht="30" customHeight="1">
      <c r="A37" s="28"/>
      <c r="B37" s="24">
        <v>31</v>
      </c>
      <c r="C37" s="29"/>
      <c r="D37" s="30" t="s">
        <v>96</v>
      </c>
      <c r="E37" s="31" t="s">
        <v>63</v>
      </c>
      <c r="F37" s="13" t="s">
        <v>47</v>
      </c>
      <c r="G37" s="13" t="s">
        <v>97</v>
      </c>
      <c r="H37" s="13" t="s">
        <v>20</v>
      </c>
      <c r="I37" s="32" t="s">
        <v>21</v>
      </c>
      <c r="J37" s="13">
        <f>320*12</f>
        <v>3840</v>
      </c>
      <c r="K37" s="34"/>
      <c r="L37" s="59"/>
      <c r="M37" s="59"/>
      <c r="N37" s="34"/>
      <c r="O37" s="49"/>
      <c r="P37" s="35"/>
      <c r="Q37" s="11"/>
      <c r="R37" s="11"/>
      <c r="S37" s="11"/>
      <c r="T37" s="11"/>
      <c r="IA37" s="11"/>
      <c r="IB37" s="11"/>
      <c r="IC37" s="11"/>
      <c r="ID37" s="11"/>
      <c r="IE37" s="11"/>
      <c r="IF37" s="11"/>
      <c r="IG37" s="11"/>
      <c r="IH37" s="11"/>
      <c r="II37" s="11"/>
    </row>
    <row r="38" spans="1:243" s="57" customFormat="1" ht="30" customHeight="1">
      <c r="A38" s="28"/>
      <c r="B38" s="24">
        <v>32</v>
      </c>
      <c r="C38" s="29"/>
      <c r="D38" s="30" t="s">
        <v>98</v>
      </c>
      <c r="E38" s="31" t="s">
        <v>63</v>
      </c>
      <c r="F38" s="13" t="s">
        <v>99</v>
      </c>
      <c r="G38" s="13" t="s">
        <v>56</v>
      </c>
      <c r="H38" s="13" t="s">
        <v>20</v>
      </c>
      <c r="I38" s="32" t="s">
        <v>21</v>
      </c>
      <c r="J38" s="13">
        <f>20*36</f>
        <v>720</v>
      </c>
      <c r="K38" s="34"/>
      <c r="L38" s="59"/>
      <c r="M38" s="59"/>
      <c r="N38" s="34"/>
      <c r="O38" s="49"/>
      <c r="P38" s="35"/>
      <c r="Q38" s="11"/>
      <c r="R38" s="11"/>
      <c r="S38" s="11"/>
      <c r="T38" s="11"/>
      <c r="IA38" s="11"/>
      <c r="IB38" s="11"/>
      <c r="IC38" s="11"/>
      <c r="ID38" s="11"/>
      <c r="IE38" s="11"/>
      <c r="IF38" s="11"/>
      <c r="IG38" s="11"/>
      <c r="IH38" s="11"/>
      <c r="II38" s="11"/>
    </row>
    <row r="39" spans="1:243" s="57" customFormat="1" ht="30" customHeight="1">
      <c r="A39" s="28"/>
      <c r="B39" s="24">
        <v>33</v>
      </c>
      <c r="C39" s="29"/>
      <c r="D39" s="30" t="s">
        <v>100</v>
      </c>
      <c r="E39" s="31" t="s">
        <v>23</v>
      </c>
      <c r="F39" s="13" t="s">
        <v>92</v>
      </c>
      <c r="G39" s="13"/>
      <c r="H39" s="13"/>
      <c r="I39" s="13" t="s">
        <v>78</v>
      </c>
      <c r="J39" s="13">
        <v>12</v>
      </c>
      <c r="K39" s="34"/>
      <c r="L39" s="59"/>
      <c r="M39" s="59"/>
      <c r="N39" s="34"/>
      <c r="O39" s="49"/>
      <c r="P39" s="35"/>
      <c r="Q39" s="11"/>
      <c r="R39" s="11"/>
      <c r="S39" s="11"/>
      <c r="T39" s="11"/>
      <c r="IA39" s="11"/>
      <c r="IB39" s="11"/>
      <c r="IC39" s="11"/>
      <c r="ID39" s="11"/>
      <c r="IE39" s="11"/>
      <c r="IF39" s="11"/>
      <c r="IG39" s="11"/>
      <c r="IH39" s="11"/>
      <c r="II39" s="11"/>
    </row>
    <row r="40" spans="1:243" s="57" customFormat="1" ht="30" customHeight="1">
      <c r="A40" s="28"/>
      <c r="B40" s="24">
        <v>34</v>
      </c>
      <c r="C40" s="29"/>
      <c r="D40" s="30" t="s">
        <v>101</v>
      </c>
      <c r="E40" s="31" t="s">
        <v>31</v>
      </c>
      <c r="F40" s="13" t="s">
        <v>88</v>
      </c>
      <c r="G40" s="13"/>
      <c r="H40" s="13"/>
      <c r="I40" s="13" t="s">
        <v>78</v>
      </c>
      <c r="J40" s="13">
        <f>7*12</f>
        <v>84</v>
      </c>
      <c r="K40" s="34"/>
      <c r="L40" s="59"/>
      <c r="M40" s="59"/>
      <c r="N40" s="34"/>
      <c r="O40" s="49"/>
      <c r="P40" s="35"/>
      <c r="Q40" s="11"/>
      <c r="R40" s="11"/>
      <c r="S40" s="11"/>
      <c r="T40" s="11"/>
      <c r="IA40" s="11"/>
      <c r="IB40" s="11"/>
      <c r="IC40" s="11"/>
      <c r="ID40" s="11"/>
      <c r="IE40" s="11"/>
      <c r="IF40" s="11"/>
      <c r="IG40" s="11"/>
      <c r="IH40" s="11"/>
      <c r="II40" s="11"/>
    </row>
    <row r="41" spans="1:243" s="67" customFormat="1" ht="30" customHeight="1">
      <c r="A41" s="61"/>
      <c r="B41" s="24">
        <v>35</v>
      </c>
      <c r="C41" s="62"/>
      <c r="D41" s="30" t="s">
        <v>102</v>
      </c>
      <c r="E41" s="63" t="s">
        <v>31</v>
      </c>
      <c r="F41" s="64" t="s">
        <v>24</v>
      </c>
      <c r="G41" s="64" t="s">
        <v>103</v>
      </c>
      <c r="H41" s="64" t="s">
        <v>20</v>
      </c>
      <c r="I41" s="32" t="s">
        <v>21</v>
      </c>
      <c r="J41" s="64">
        <f>10*36</f>
        <v>360</v>
      </c>
      <c r="K41" s="33"/>
      <c r="L41" s="59"/>
      <c r="M41" s="59"/>
      <c r="N41" s="34"/>
      <c r="O41" s="49"/>
      <c r="P41" s="65"/>
      <c r="Q41" s="11"/>
      <c r="R41" s="11"/>
      <c r="S41" s="66"/>
      <c r="T41" s="66"/>
      <c r="IA41" s="66"/>
      <c r="IB41" s="66"/>
      <c r="IC41" s="66"/>
      <c r="ID41" s="66"/>
      <c r="IE41" s="66"/>
      <c r="IF41" s="66"/>
      <c r="IG41" s="66"/>
      <c r="IH41" s="66"/>
      <c r="II41" s="66"/>
    </row>
    <row r="42" spans="1:243" s="67" customFormat="1" ht="30" customHeight="1">
      <c r="A42" s="61"/>
      <c r="B42" s="24">
        <v>36</v>
      </c>
      <c r="C42" s="62"/>
      <c r="D42" s="30" t="s">
        <v>104</v>
      </c>
      <c r="E42" s="63" t="s">
        <v>38</v>
      </c>
      <c r="F42" s="64" t="s">
        <v>24</v>
      </c>
      <c r="G42" s="64" t="s">
        <v>34</v>
      </c>
      <c r="H42" s="64" t="s">
        <v>20</v>
      </c>
      <c r="I42" s="32" t="s">
        <v>21</v>
      </c>
      <c r="J42" s="64">
        <f>30*12</f>
        <v>360</v>
      </c>
      <c r="K42" s="33"/>
      <c r="L42" s="59"/>
      <c r="M42" s="59"/>
      <c r="N42" s="34"/>
      <c r="O42" s="49"/>
      <c r="P42" s="65"/>
      <c r="Q42" s="11"/>
      <c r="R42" s="11"/>
      <c r="S42" s="66"/>
      <c r="T42" s="66"/>
      <c r="IA42" s="66"/>
      <c r="IB42" s="66"/>
      <c r="IC42" s="66"/>
      <c r="ID42" s="66"/>
      <c r="IE42" s="66"/>
      <c r="IF42" s="66"/>
      <c r="IG42" s="66"/>
      <c r="IH42" s="66"/>
      <c r="II42" s="66"/>
    </row>
    <row r="43" spans="1:243" s="67" customFormat="1" ht="30" customHeight="1">
      <c r="A43" s="61"/>
      <c r="B43" s="24">
        <v>37</v>
      </c>
      <c r="C43" s="62"/>
      <c r="D43" s="30" t="s">
        <v>105</v>
      </c>
      <c r="E43" s="63" t="s">
        <v>38</v>
      </c>
      <c r="F43" s="64" t="s">
        <v>106</v>
      </c>
      <c r="G43" s="64" t="s">
        <v>107</v>
      </c>
      <c r="H43" s="64" t="s">
        <v>61</v>
      </c>
      <c r="I43" s="64" t="s">
        <v>58</v>
      </c>
      <c r="J43" s="64">
        <v>240</v>
      </c>
      <c r="K43" s="33"/>
      <c r="L43" s="59"/>
      <c r="M43" s="59"/>
      <c r="N43" s="34"/>
      <c r="O43" s="49"/>
      <c r="P43" s="65"/>
      <c r="Q43" s="11"/>
      <c r="R43" s="11"/>
      <c r="S43" s="66"/>
      <c r="T43" s="66"/>
      <c r="IA43" s="66"/>
      <c r="IB43" s="66"/>
      <c r="IC43" s="66"/>
      <c r="ID43" s="66"/>
      <c r="IE43" s="66"/>
      <c r="IF43" s="66"/>
      <c r="IG43" s="66"/>
      <c r="IH43" s="66"/>
      <c r="II43" s="66"/>
    </row>
    <row r="44" spans="1:243" s="67" customFormat="1" ht="30" customHeight="1">
      <c r="A44" s="61"/>
      <c r="B44" s="24">
        <v>38</v>
      </c>
      <c r="C44" s="62"/>
      <c r="D44" s="30" t="s">
        <v>108</v>
      </c>
      <c r="E44" s="63" t="s">
        <v>109</v>
      </c>
      <c r="F44" s="64" t="s">
        <v>110</v>
      </c>
      <c r="G44" s="64" t="s">
        <v>111</v>
      </c>
      <c r="H44" s="64" t="s">
        <v>61</v>
      </c>
      <c r="I44" s="64" t="s">
        <v>112</v>
      </c>
      <c r="J44" s="64">
        <v>24</v>
      </c>
      <c r="K44" s="33"/>
      <c r="L44" s="59"/>
      <c r="M44" s="59"/>
      <c r="N44" s="34"/>
      <c r="O44" s="49"/>
      <c r="P44" s="65"/>
      <c r="Q44" s="11"/>
      <c r="R44" s="11"/>
      <c r="S44" s="66"/>
      <c r="T44" s="66"/>
      <c r="IA44" s="66"/>
      <c r="IB44" s="66"/>
      <c r="IC44" s="66"/>
      <c r="ID44" s="66"/>
      <c r="IE44" s="66"/>
      <c r="IF44" s="66"/>
      <c r="IG44" s="66"/>
      <c r="IH44" s="66"/>
      <c r="II44" s="66"/>
    </row>
    <row r="45" spans="1:246" s="71" customFormat="1" ht="30" customHeight="1">
      <c r="A45" s="52"/>
      <c r="B45" s="53"/>
      <c r="C45" s="68"/>
      <c r="D45" s="163" t="s">
        <v>74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69"/>
      <c r="Q45" s="55"/>
      <c r="R45" s="55"/>
      <c r="S45" s="55"/>
      <c r="T45" s="55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IJ45" s="56"/>
      <c r="IK45" s="56"/>
      <c r="IL45" s="56"/>
    </row>
    <row r="46" spans="1:246" s="71" customFormat="1" ht="30" customHeight="1">
      <c r="A46" s="52"/>
      <c r="B46" s="53"/>
      <c r="C46" s="72" t="s">
        <v>113</v>
      </c>
      <c r="D46" s="157" t="s">
        <v>114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69"/>
      <c r="Q46" s="55"/>
      <c r="R46" s="55"/>
      <c r="S46" s="55"/>
      <c r="T46" s="55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IJ46" s="56"/>
      <c r="IK46" s="56"/>
      <c r="IL46" s="56"/>
    </row>
    <row r="47" spans="1:243" s="44" customFormat="1" ht="30" customHeight="1">
      <c r="A47" s="28"/>
      <c r="B47" s="24">
        <v>39</v>
      </c>
      <c r="C47" s="29"/>
      <c r="D47" s="30" t="s">
        <v>115</v>
      </c>
      <c r="E47" s="31" t="s">
        <v>31</v>
      </c>
      <c r="F47" s="13" t="s">
        <v>28</v>
      </c>
      <c r="G47" s="13" t="s">
        <v>116</v>
      </c>
      <c r="H47" s="13" t="s">
        <v>20</v>
      </c>
      <c r="I47" s="32" t="s">
        <v>21</v>
      </c>
      <c r="J47" s="13">
        <f>9*36</f>
        <v>324</v>
      </c>
      <c r="K47" s="33"/>
      <c r="L47" s="48"/>
      <c r="M47" s="48"/>
      <c r="N47" s="49"/>
      <c r="O47" s="49"/>
      <c r="P47" s="35"/>
      <c r="Q47" s="11"/>
      <c r="R47" s="11"/>
      <c r="S47" s="73"/>
      <c r="T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</row>
    <row r="48" spans="1:77" s="27" customFormat="1" ht="30" customHeight="1">
      <c r="A48" s="23"/>
      <c r="B48" s="24"/>
      <c r="C48" s="29" t="s">
        <v>117</v>
      </c>
      <c r="D48" s="154" t="s">
        <v>118</v>
      </c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26"/>
      <c r="Q48" s="11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20" s="10" customFormat="1" ht="30" customHeight="1">
      <c r="A49" s="47"/>
      <c r="B49" s="24">
        <v>40</v>
      </c>
      <c r="C49" s="29"/>
      <c r="D49" s="30" t="s">
        <v>119</v>
      </c>
      <c r="E49" s="31" t="s">
        <v>46</v>
      </c>
      <c r="F49" s="13" t="s">
        <v>24</v>
      </c>
      <c r="G49" s="13" t="s">
        <v>19</v>
      </c>
      <c r="H49" s="13" t="s">
        <v>61</v>
      </c>
      <c r="I49" s="13" t="s">
        <v>58</v>
      </c>
      <c r="J49" s="50">
        <f>12*7</f>
        <v>84</v>
      </c>
      <c r="K49" s="51"/>
      <c r="L49" s="34"/>
      <c r="M49" s="34"/>
      <c r="N49" s="49"/>
      <c r="O49" s="49"/>
      <c r="P49" s="26"/>
      <c r="Q49" s="11"/>
      <c r="R49" s="11"/>
      <c r="S49" s="11"/>
      <c r="T49" s="11"/>
    </row>
    <row r="50" spans="1:20" s="10" customFormat="1" ht="30" customHeight="1">
      <c r="A50" s="47"/>
      <c r="B50" s="24">
        <v>41</v>
      </c>
      <c r="C50" s="29"/>
      <c r="D50" s="30" t="s">
        <v>120</v>
      </c>
      <c r="E50" s="31" t="s">
        <v>46</v>
      </c>
      <c r="F50" s="13" t="s">
        <v>121</v>
      </c>
      <c r="G50" s="13" t="s">
        <v>122</v>
      </c>
      <c r="H50" s="13" t="s">
        <v>20</v>
      </c>
      <c r="I50" s="32" t="s">
        <v>21</v>
      </c>
      <c r="J50" s="50">
        <v>60</v>
      </c>
      <c r="K50" s="51"/>
      <c r="L50" s="34"/>
      <c r="M50" s="34"/>
      <c r="N50" s="49"/>
      <c r="O50" s="49"/>
      <c r="P50" s="26"/>
      <c r="Q50" s="11"/>
      <c r="R50" s="11"/>
      <c r="S50" s="11"/>
      <c r="T50" s="11"/>
    </row>
    <row r="51" spans="1:20" s="10" customFormat="1" ht="30" customHeight="1">
      <c r="A51" s="28"/>
      <c r="B51" s="24">
        <v>42</v>
      </c>
      <c r="C51" s="29"/>
      <c r="D51" s="30" t="s">
        <v>123</v>
      </c>
      <c r="E51" s="31" t="s">
        <v>17</v>
      </c>
      <c r="F51" s="13" t="s">
        <v>28</v>
      </c>
      <c r="G51" s="13" t="s">
        <v>124</v>
      </c>
      <c r="H51" s="13" t="s">
        <v>26</v>
      </c>
      <c r="I51" s="13" t="s">
        <v>58</v>
      </c>
      <c r="J51" s="50">
        <v>72</v>
      </c>
      <c r="K51" s="51"/>
      <c r="L51" s="34"/>
      <c r="M51" s="34"/>
      <c r="N51" s="49"/>
      <c r="O51" s="49"/>
      <c r="P51" s="35"/>
      <c r="Q51" s="11"/>
      <c r="R51" s="11"/>
      <c r="S51" s="11"/>
      <c r="T51" s="11"/>
    </row>
    <row r="52" spans="1:243" s="44" customFormat="1" ht="30" customHeight="1">
      <c r="A52" s="47"/>
      <c r="B52" s="24">
        <v>43</v>
      </c>
      <c r="C52" s="74"/>
      <c r="D52" s="30" t="s">
        <v>125</v>
      </c>
      <c r="E52" s="75">
        <v>1</v>
      </c>
      <c r="F52" s="13" t="s">
        <v>24</v>
      </c>
      <c r="G52" s="13" t="s">
        <v>48</v>
      </c>
      <c r="H52" s="13" t="s">
        <v>20</v>
      </c>
      <c r="I52" s="13" t="s">
        <v>58</v>
      </c>
      <c r="J52" s="13">
        <f>4*36</f>
        <v>144</v>
      </c>
      <c r="K52" s="34"/>
      <c r="L52" s="34"/>
      <c r="M52" s="34"/>
      <c r="N52" s="49"/>
      <c r="O52" s="49"/>
      <c r="P52" s="76"/>
      <c r="Q52" s="11"/>
      <c r="R52" s="11"/>
      <c r="S52" s="11"/>
      <c r="T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</row>
    <row r="53" spans="1:243" s="44" customFormat="1" ht="30" customHeight="1">
      <c r="A53" s="47"/>
      <c r="B53" s="24">
        <v>44</v>
      </c>
      <c r="C53" s="74"/>
      <c r="D53" s="30" t="s">
        <v>126</v>
      </c>
      <c r="E53" s="31" t="s">
        <v>60</v>
      </c>
      <c r="F53" s="13" t="s">
        <v>88</v>
      </c>
      <c r="G53" s="13"/>
      <c r="H53" s="13"/>
      <c r="I53" s="13" t="s">
        <v>78</v>
      </c>
      <c r="J53" s="13">
        <f>17*12</f>
        <v>204</v>
      </c>
      <c r="K53" s="34"/>
      <c r="L53" s="34"/>
      <c r="M53" s="34"/>
      <c r="N53" s="49"/>
      <c r="O53" s="49"/>
      <c r="P53" s="76"/>
      <c r="Q53" s="11"/>
      <c r="R53" s="11"/>
      <c r="S53" s="11"/>
      <c r="T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</row>
    <row r="54" spans="1:243" s="44" customFormat="1" ht="30" customHeight="1">
      <c r="A54" s="47"/>
      <c r="B54" s="24">
        <v>45</v>
      </c>
      <c r="C54" s="74"/>
      <c r="D54" s="30" t="s">
        <v>127</v>
      </c>
      <c r="E54" s="31" t="s">
        <v>63</v>
      </c>
      <c r="F54" s="13" t="s">
        <v>88</v>
      </c>
      <c r="G54" s="13"/>
      <c r="H54" s="13"/>
      <c r="I54" s="13" t="s">
        <v>78</v>
      </c>
      <c r="J54" s="13">
        <v>72</v>
      </c>
      <c r="K54" s="34"/>
      <c r="L54" s="34"/>
      <c r="M54" s="34"/>
      <c r="N54" s="49"/>
      <c r="O54" s="49"/>
      <c r="P54" s="76"/>
      <c r="Q54" s="11"/>
      <c r="R54" s="11"/>
      <c r="S54" s="11"/>
      <c r="T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</row>
    <row r="55" spans="1:243" s="44" customFormat="1" ht="30" customHeight="1">
      <c r="A55" s="47"/>
      <c r="B55" s="24">
        <v>46</v>
      </c>
      <c r="C55" s="74"/>
      <c r="D55" s="30" t="s">
        <v>128</v>
      </c>
      <c r="E55" s="31" t="s">
        <v>63</v>
      </c>
      <c r="F55" s="13" t="s">
        <v>99</v>
      </c>
      <c r="G55" s="13" t="s">
        <v>129</v>
      </c>
      <c r="H55" s="13" t="s">
        <v>20</v>
      </c>
      <c r="I55" s="32" t="s">
        <v>21</v>
      </c>
      <c r="J55" s="13">
        <f>5*36</f>
        <v>180</v>
      </c>
      <c r="K55" s="34"/>
      <c r="L55" s="34"/>
      <c r="M55" s="34"/>
      <c r="N55" s="49"/>
      <c r="O55" s="49"/>
      <c r="P55" s="76"/>
      <c r="Q55" s="11"/>
      <c r="R55" s="11"/>
      <c r="S55" s="11"/>
      <c r="T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</row>
    <row r="56" spans="1:243" s="44" customFormat="1" ht="30" customHeight="1">
      <c r="A56" s="47"/>
      <c r="B56" s="24">
        <v>47</v>
      </c>
      <c r="C56" s="74"/>
      <c r="D56" s="30" t="s">
        <v>130</v>
      </c>
      <c r="E56" s="31" t="s">
        <v>63</v>
      </c>
      <c r="F56" s="13" t="s">
        <v>24</v>
      </c>
      <c r="G56" s="13" t="s">
        <v>131</v>
      </c>
      <c r="H56" s="13" t="s">
        <v>20</v>
      </c>
      <c r="I56" s="32" t="s">
        <v>21</v>
      </c>
      <c r="J56" s="13">
        <f>6*36</f>
        <v>216</v>
      </c>
      <c r="K56" s="77"/>
      <c r="L56" s="34"/>
      <c r="M56" s="34"/>
      <c r="N56" s="49"/>
      <c r="O56" s="49"/>
      <c r="P56" s="76"/>
      <c r="Q56" s="11"/>
      <c r="R56" s="11"/>
      <c r="S56" s="11"/>
      <c r="T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</row>
    <row r="57" spans="1:243" s="44" customFormat="1" ht="30" customHeight="1">
      <c r="A57" s="47"/>
      <c r="B57" s="24">
        <v>48</v>
      </c>
      <c r="C57" s="74"/>
      <c r="D57" s="30" t="s">
        <v>132</v>
      </c>
      <c r="E57" s="31" t="s">
        <v>63</v>
      </c>
      <c r="F57" s="13" t="s">
        <v>24</v>
      </c>
      <c r="G57" s="13" t="s">
        <v>133</v>
      </c>
      <c r="H57" s="13" t="s">
        <v>26</v>
      </c>
      <c r="I57" s="13" t="s">
        <v>134</v>
      </c>
      <c r="J57" s="13">
        <v>24</v>
      </c>
      <c r="K57" s="77"/>
      <c r="L57" s="34"/>
      <c r="M57" s="34"/>
      <c r="N57" s="49"/>
      <c r="O57" s="49"/>
      <c r="P57" s="76"/>
      <c r="Q57" s="11"/>
      <c r="R57" s="11"/>
      <c r="S57" s="11"/>
      <c r="T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</row>
    <row r="58" spans="1:243" s="44" customFormat="1" ht="30" customHeight="1">
      <c r="A58" s="47"/>
      <c r="B58" s="24">
        <v>49</v>
      </c>
      <c r="C58" s="74"/>
      <c r="D58" s="30" t="s">
        <v>135</v>
      </c>
      <c r="E58" s="31" t="s">
        <v>63</v>
      </c>
      <c r="F58" s="13" t="s">
        <v>136</v>
      </c>
      <c r="G58" s="13"/>
      <c r="H58" s="13"/>
      <c r="I58" s="13" t="s">
        <v>78</v>
      </c>
      <c r="J58" s="13">
        <v>24</v>
      </c>
      <c r="K58" s="77"/>
      <c r="L58" s="34"/>
      <c r="M58" s="34"/>
      <c r="N58" s="49"/>
      <c r="O58" s="49"/>
      <c r="P58" s="76"/>
      <c r="Q58" s="11"/>
      <c r="R58" s="11"/>
      <c r="S58" s="11"/>
      <c r="T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</row>
    <row r="59" spans="1:243" s="44" customFormat="1" ht="30" customHeight="1">
      <c r="A59" s="47"/>
      <c r="B59" s="24">
        <v>50</v>
      </c>
      <c r="C59" s="74"/>
      <c r="D59" s="30" t="s">
        <v>137</v>
      </c>
      <c r="E59" s="31" t="s">
        <v>23</v>
      </c>
      <c r="F59" s="13" t="s">
        <v>24</v>
      </c>
      <c r="G59" s="13" t="s">
        <v>131</v>
      </c>
      <c r="H59" s="13" t="s">
        <v>20</v>
      </c>
      <c r="I59" s="32" t="s">
        <v>21</v>
      </c>
      <c r="J59" s="13">
        <v>36</v>
      </c>
      <c r="K59" s="34"/>
      <c r="L59" s="34"/>
      <c r="M59" s="34"/>
      <c r="N59" s="49"/>
      <c r="O59" s="49"/>
      <c r="P59" s="76"/>
      <c r="Q59" s="11"/>
      <c r="R59" s="11"/>
      <c r="S59" s="11"/>
      <c r="T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</row>
    <row r="60" spans="1:243" s="44" customFormat="1" ht="30" customHeight="1">
      <c r="A60" s="47"/>
      <c r="B60" s="24">
        <v>51</v>
      </c>
      <c r="C60" s="74"/>
      <c r="D60" s="30" t="s">
        <v>138</v>
      </c>
      <c r="E60" s="31" t="s">
        <v>23</v>
      </c>
      <c r="F60" s="13" t="s">
        <v>24</v>
      </c>
      <c r="G60" s="13" t="s">
        <v>129</v>
      </c>
      <c r="H60" s="13" t="s">
        <v>20</v>
      </c>
      <c r="I60" s="32" t="s">
        <v>21</v>
      </c>
      <c r="J60" s="13">
        <v>360</v>
      </c>
      <c r="K60" s="77"/>
      <c r="L60" s="34"/>
      <c r="M60" s="34"/>
      <c r="N60" s="49"/>
      <c r="O60" s="49"/>
      <c r="P60" s="78"/>
      <c r="Q60" s="11"/>
      <c r="R60" s="11"/>
      <c r="S60" s="11"/>
      <c r="T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</row>
    <row r="61" spans="1:246" s="71" customFormat="1" ht="30" customHeight="1">
      <c r="A61" s="52"/>
      <c r="B61" s="53"/>
      <c r="C61" s="68"/>
      <c r="D61" s="158" t="s">
        <v>139</v>
      </c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69"/>
      <c r="Q61" s="55"/>
      <c r="R61" s="55"/>
      <c r="S61" s="55"/>
      <c r="T61" s="55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IJ61" s="56"/>
      <c r="IK61" s="56"/>
      <c r="IL61" s="56"/>
    </row>
    <row r="62" spans="1:246" s="80" customFormat="1" ht="30" customHeight="1">
      <c r="A62" s="79"/>
      <c r="B62" s="24"/>
      <c r="C62" s="29" t="s">
        <v>140</v>
      </c>
      <c r="D62" s="154" t="s">
        <v>141</v>
      </c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69"/>
      <c r="Q62" s="55"/>
      <c r="R62" s="55"/>
      <c r="S62" s="55"/>
      <c r="T62" s="55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IJ62" s="81"/>
      <c r="IK62" s="81"/>
      <c r="IL62" s="81"/>
    </row>
    <row r="63" spans="1:246" s="71" customFormat="1" ht="30" customHeight="1">
      <c r="A63" s="52"/>
      <c r="B63" s="24">
        <v>52</v>
      </c>
      <c r="C63" s="29"/>
      <c r="D63" s="30" t="s">
        <v>142</v>
      </c>
      <c r="E63" s="31" t="s">
        <v>41</v>
      </c>
      <c r="F63" s="13" t="s">
        <v>106</v>
      </c>
      <c r="G63" s="13" t="s">
        <v>143</v>
      </c>
      <c r="H63" s="13" t="s">
        <v>61</v>
      </c>
      <c r="I63" s="13" t="s">
        <v>58</v>
      </c>
      <c r="J63" s="13">
        <v>180</v>
      </c>
      <c r="K63" s="33"/>
      <c r="L63" s="48"/>
      <c r="M63" s="48"/>
      <c r="N63" s="49"/>
      <c r="O63" s="49"/>
      <c r="P63" s="69"/>
      <c r="Q63" s="55"/>
      <c r="R63" s="55"/>
      <c r="S63" s="55"/>
      <c r="T63" s="55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IJ63" s="56"/>
      <c r="IK63" s="56"/>
      <c r="IL63" s="56"/>
    </row>
    <row r="64" spans="1:243" s="45" customFormat="1" ht="30" customHeight="1">
      <c r="A64" s="23"/>
      <c r="B64" s="24"/>
      <c r="C64" s="82" t="s">
        <v>144</v>
      </c>
      <c r="D64" s="159" t="s">
        <v>145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26"/>
      <c r="Q64" s="11"/>
      <c r="R64" s="11"/>
      <c r="S64" s="11"/>
      <c r="T64" s="11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</row>
    <row r="65" spans="1:243" s="44" customFormat="1" ht="30" customHeight="1">
      <c r="A65" s="47"/>
      <c r="B65" s="24">
        <v>53</v>
      </c>
      <c r="C65" s="74"/>
      <c r="D65" s="83" t="s">
        <v>146</v>
      </c>
      <c r="E65" s="84">
        <v>2</v>
      </c>
      <c r="F65" s="85" t="s">
        <v>28</v>
      </c>
      <c r="G65" s="85" t="s">
        <v>19</v>
      </c>
      <c r="H65" s="85" t="s">
        <v>61</v>
      </c>
      <c r="I65" s="86" t="s">
        <v>21</v>
      </c>
      <c r="J65" s="85">
        <v>72</v>
      </c>
      <c r="K65" s="87"/>
      <c r="L65" s="88"/>
      <c r="M65" s="88"/>
      <c r="N65" s="89"/>
      <c r="O65" s="89"/>
      <c r="P65" s="76"/>
      <c r="Q65" s="11"/>
      <c r="R65" s="11"/>
      <c r="S65" s="11"/>
      <c r="T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</row>
    <row r="66" spans="1:243" s="44" customFormat="1" ht="30" customHeight="1">
      <c r="A66" s="47"/>
      <c r="B66" s="24">
        <v>54</v>
      </c>
      <c r="C66" s="74"/>
      <c r="D66" s="83" t="s">
        <v>147</v>
      </c>
      <c r="E66" s="63" t="s">
        <v>38</v>
      </c>
      <c r="F66" s="13" t="s">
        <v>28</v>
      </c>
      <c r="G66" s="13" t="s">
        <v>148</v>
      </c>
      <c r="H66" s="13" t="s">
        <v>20</v>
      </c>
      <c r="I66" s="32" t="s">
        <v>21</v>
      </c>
      <c r="J66" s="13">
        <f>36*6</f>
        <v>216</v>
      </c>
      <c r="K66" s="34"/>
      <c r="L66" s="48"/>
      <c r="M66" s="48"/>
      <c r="N66" s="49"/>
      <c r="O66" s="49"/>
      <c r="P66" s="76"/>
      <c r="Q66" s="11"/>
      <c r="R66" s="11"/>
      <c r="S66" s="11"/>
      <c r="T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</row>
    <row r="67" spans="1:20" ht="30" customHeight="1">
      <c r="A67" s="47"/>
      <c r="B67" s="24">
        <v>55</v>
      </c>
      <c r="C67" s="29"/>
      <c r="D67" s="83" t="s">
        <v>149</v>
      </c>
      <c r="E67" s="90" t="s">
        <v>41</v>
      </c>
      <c r="F67" s="50" t="s">
        <v>24</v>
      </c>
      <c r="G67" s="50" t="s">
        <v>150</v>
      </c>
      <c r="H67" s="50" t="s">
        <v>20</v>
      </c>
      <c r="I67" s="32" t="s">
        <v>21</v>
      </c>
      <c r="J67" s="13">
        <f>7*36</f>
        <v>252</v>
      </c>
      <c r="K67" s="91"/>
      <c r="L67" s="48"/>
      <c r="M67" s="48"/>
      <c r="N67" s="49"/>
      <c r="O67" s="49"/>
      <c r="P67" s="76"/>
      <c r="Q67" s="11"/>
      <c r="R67" s="11"/>
      <c r="S67" s="11"/>
      <c r="T67" s="11"/>
    </row>
    <row r="68" spans="1:20" ht="30" customHeight="1">
      <c r="A68" s="47"/>
      <c r="B68" s="24">
        <v>56</v>
      </c>
      <c r="C68" s="29"/>
      <c r="D68" s="83" t="s">
        <v>151</v>
      </c>
      <c r="E68" s="90" t="s">
        <v>109</v>
      </c>
      <c r="F68" s="50" t="s">
        <v>106</v>
      </c>
      <c r="G68" s="50" t="s">
        <v>152</v>
      </c>
      <c r="H68" s="50" t="s">
        <v>20</v>
      </c>
      <c r="I68" s="32" t="s">
        <v>21</v>
      </c>
      <c r="J68" s="13">
        <f>4*36</f>
        <v>144</v>
      </c>
      <c r="K68" s="91"/>
      <c r="L68" s="48"/>
      <c r="M68" s="48"/>
      <c r="N68" s="49"/>
      <c r="O68" s="49"/>
      <c r="P68" s="76"/>
      <c r="Q68" s="11"/>
      <c r="R68" s="11"/>
      <c r="S68" s="11"/>
      <c r="T68" s="11"/>
    </row>
    <row r="69" spans="1:20" ht="30" customHeight="1">
      <c r="A69" s="47"/>
      <c r="B69" s="24">
        <v>57</v>
      </c>
      <c r="C69" s="29"/>
      <c r="D69" s="83" t="s">
        <v>153</v>
      </c>
      <c r="E69" s="90" t="s">
        <v>154</v>
      </c>
      <c r="F69" s="50" t="s">
        <v>106</v>
      </c>
      <c r="G69" s="50" t="s">
        <v>155</v>
      </c>
      <c r="H69" s="50" t="s">
        <v>61</v>
      </c>
      <c r="I69" s="50" t="s">
        <v>156</v>
      </c>
      <c r="J69" s="13">
        <v>36</v>
      </c>
      <c r="K69" s="91"/>
      <c r="L69" s="48"/>
      <c r="M69" s="48"/>
      <c r="N69" s="49"/>
      <c r="O69" s="49"/>
      <c r="P69" s="76"/>
      <c r="Q69" s="11"/>
      <c r="R69" s="11"/>
      <c r="S69" s="11"/>
      <c r="T69" s="11"/>
    </row>
    <row r="70" spans="1:20" ht="30" customHeight="1">
      <c r="A70" s="47"/>
      <c r="B70" s="24">
        <v>58</v>
      </c>
      <c r="C70" s="29"/>
      <c r="D70" s="83" t="s">
        <v>157</v>
      </c>
      <c r="E70" s="90" t="s">
        <v>158</v>
      </c>
      <c r="F70" s="50" t="s">
        <v>159</v>
      </c>
      <c r="G70" s="50" t="s">
        <v>160</v>
      </c>
      <c r="H70" s="50" t="s">
        <v>61</v>
      </c>
      <c r="I70" s="50" t="s">
        <v>161</v>
      </c>
      <c r="J70" s="13">
        <v>36</v>
      </c>
      <c r="K70" s="91"/>
      <c r="L70" s="48"/>
      <c r="M70" s="48"/>
      <c r="N70" s="49"/>
      <c r="O70" s="49"/>
      <c r="P70" s="76"/>
      <c r="Q70" s="11"/>
      <c r="R70" s="11"/>
      <c r="S70" s="11"/>
      <c r="T70" s="11"/>
    </row>
    <row r="71" spans="1:77" s="27" customFormat="1" ht="30" customHeight="1">
      <c r="A71" s="23"/>
      <c r="B71" s="24">
        <v>59</v>
      </c>
      <c r="C71" s="29"/>
      <c r="D71" s="83" t="s">
        <v>162</v>
      </c>
      <c r="E71" s="92" t="s">
        <v>163</v>
      </c>
      <c r="F71" s="32" t="s">
        <v>164</v>
      </c>
      <c r="G71" s="32" t="s">
        <v>165</v>
      </c>
      <c r="H71" s="32" t="s">
        <v>166</v>
      </c>
      <c r="I71" s="32" t="s">
        <v>167</v>
      </c>
      <c r="J71" s="93">
        <v>36</v>
      </c>
      <c r="K71" s="94"/>
      <c r="L71" s="95"/>
      <c r="M71" s="95"/>
      <c r="N71" s="96"/>
      <c r="O71" s="96"/>
      <c r="P71" s="76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236" s="45" customFormat="1" ht="30" customHeight="1">
      <c r="A72" s="23"/>
      <c r="B72" s="24">
        <v>60</v>
      </c>
      <c r="C72" s="74" t="s">
        <v>168</v>
      </c>
      <c r="D72" s="160" t="s">
        <v>169</v>
      </c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76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</row>
    <row r="73" spans="1:77" s="27" customFormat="1" ht="30" customHeight="1">
      <c r="A73" s="23"/>
      <c r="B73" s="24"/>
      <c r="C73" s="97"/>
      <c r="D73" s="98" t="s">
        <v>170</v>
      </c>
      <c r="E73" s="99" t="s">
        <v>23</v>
      </c>
      <c r="F73" s="93" t="s">
        <v>47</v>
      </c>
      <c r="G73" s="93" t="s">
        <v>171</v>
      </c>
      <c r="H73" s="93" t="s">
        <v>20</v>
      </c>
      <c r="I73" s="93" t="s">
        <v>172</v>
      </c>
      <c r="J73" s="93">
        <v>1080</v>
      </c>
      <c r="K73" s="100">
        <f>427.68/36/1.08</f>
        <v>11</v>
      </c>
      <c r="L73" s="95">
        <f>K73*1.08</f>
        <v>11.88</v>
      </c>
      <c r="M73" s="95"/>
      <c r="N73" s="96">
        <f>J73*K73</f>
        <v>11880</v>
      </c>
      <c r="O73" s="96">
        <f>J73*L73</f>
        <v>12830.400000000001</v>
      </c>
      <c r="P73" s="76"/>
      <c r="Q73" s="11"/>
      <c r="R73" s="11"/>
      <c r="S73" s="11"/>
      <c r="T73" s="11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236" s="44" customFormat="1" ht="30" customHeight="1">
      <c r="A74" s="47"/>
      <c r="B74" s="24"/>
      <c r="C74" s="97"/>
      <c r="D74" s="98" t="s">
        <v>173</v>
      </c>
      <c r="E74" s="90" t="s">
        <v>38</v>
      </c>
      <c r="F74" s="50" t="s">
        <v>174</v>
      </c>
      <c r="G74" s="50" t="s">
        <v>175</v>
      </c>
      <c r="H74" s="50" t="s">
        <v>20</v>
      </c>
      <c r="I74" s="50" t="s">
        <v>176</v>
      </c>
      <c r="J74" s="13">
        <v>720</v>
      </c>
      <c r="K74" s="49">
        <f>723.168/1.08/36</f>
        <v>18.599999999999998</v>
      </c>
      <c r="L74" s="48">
        <f>K74*1.08</f>
        <v>20.087999999999997</v>
      </c>
      <c r="M74" s="48"/>
      <c r="N74" s="49">
        <f>J74*K74</f>
        <v>13391.999999999998</v>
      </c>
      <c r="O74" s="49">
        <f>J74*L74</f>
        <v>14463.359999999999</v>
      </c>
      <c r="P74" s="76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</row>
    <row r="75" spans="1:246" s="27" customFormat="1" ht="30" customHeight="1">
      <c r="A75" s="23"/>
      <c r="B75" s="24"/>
      <c r="C75" s="97"/>
      <c r="D75" s="98" t="s">
        <v>177</v>
      </c>
      <c r="E75" s="99" t="s">
        <v>38</v>
      </c>
      <c r="F75" s="93" t="s">
        <v>47</v>
      </c>
      <c r="G75" s="93" t="s">
        <v>178</v>
      </c>
      <c r="H75" s="93" t="s">
        <v>20</v>
      </c>
      <c r="I75" s="93" t="s">
        <v>172</v>
      </c>
      <c r="J75" s="93">
        <v>504</v>
      </c>
      <c r="K75" s="100">
        <v>11.41</v>
      </c>
      <c r="L75" s="95">
        <f>K75*1.08</f>
        <v>12.3228</v>
      </c>
      <c r="M75" s="95"/>
      <c r="N75" s="96">
        <f>J75*K75</f>
        <v>5750.64</v>
      </c>
      <c r="O75" s="96">
        <f>J75*L75</f>
        <v>6210.6912</v>
      </c>
      <c r="P75" s="76"/>
      <c r="Q75" s="11"/>
      <c r="R75" s="11"/>
      <c r="S75" s="11"/>
      <c r="T75" s="11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IJ75" s="46"/>
      <c r="IK75" s="46"/>
      <c r="IL75" s="46"/>
    </row>
    <row r="76" spans="1:246" s="27" customFormat="1" ht="30" customHeight="1">
      <c r="A76" s="23"/>
      <c r="B76" s="24"/>
      <c r="C76" s="97"/>
      <c r="D76" s="98" t="s">
        <v>179</v>
      </c>
      <c r="E76" s="99" t="s">
        <v>109</v>
      </c>
      <c r="F76" s="93" t="s">
        <v>180</v>
      </c>
      <c r="G76" s="93" t="s">
        <v>181</v>
      </c>
      <c r="H76" s="93" t="s">
        <v>61</v>
      </c>
      <c r="I76" s="93" t="s">
        <v>182</v>
      </c>
      <c r="J76" s="93">
        <f>6*36</f>
        <v>216</v>
      </c>
      <c r="K76" s="100">
        <f>704.52/36</f>
        <v>19.57</v>
      </c>
      <c r="L76" s="95">
        <f>K76*1.08</f>
        <v>21.1356</v>
      </c>
      <c r="M76" s="95"/>
      <c r="N76" s="96">
        <f>J76*K76</f>
        <v>4227.12</v>
      </c>
      <c r="O76" s="96">
        <f>J76*L76</f>
        <v>4565.2896</v>
      </c>
      <c r="P76" s="76"/>
      <c r="Q76" s="11"/>
      <c r="R76" s="11"/>
      <c r="S76" s="11"/>
      <c r="T76" s="11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IJ76" s="46"/>
      <c r="IK76" s="46"/>
      <c r="IL76" s="46"/>
    </row>
    <row r="77" spans="1:236" s="45" customFormat="1" ht="30" customHeight="1">
      <c r="A77" s="23"/>
      <c r="B77" s="24"/>
      <c r="C77" s="101"/>
      <c r="D77" s="152" t="s">
        <v>183</v>
      </c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78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</row>
    <row r="78" spans="1:77" s="27" customFormat="1" ht="49.5" customHeight="1">
      <c r="A78" s="23"/>
      <c r="B78" s="24"/>
      <c r="C78" s="97"/>
      <c r="D78" s="102" t="s">
        <v>184</v>
      </c>
      <c r="E78" s="99" t="s">
        <v>63</v>
      </c>
      <c r="F78" s="103" t="s">
        <v>185</v>
      </c>
      <c r="G78" s="93" t="s">
        <v>186</v>
      </c>
      <c r="H78" s="93" t="s">
        <v>20</v>
      </c>
      <c r="I78" s="32" t="s">
        <v>21</v>
      </c>
      <c r="J78" s="93">
        <v>132</v>
      </c>
      <c r="K78" s="104"/>
      <c r="L78" s="95"/>
      <c r="M78" s="95"/>
      <c r="N78" s="96"/>
      <c r="O78" s="96"/>
      <c r="P78" s="76"/>
      <c r="Q78" s="11"/>
      <c r="R78" s="11"/>
      <c r="S78" s="11"/>
      <c r="T78" s="11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s="27" customFormat="1" ht="45.75" customHeight="1">
      <c r="A79" s="23"/>
      <c r="B79" s="24"/>
      <c r="C79" s="105"/>
      <c r="D79" s="106" t="s">
        <v>187</v>
      </c>
      <c r="E79" s="92"/>
      <c r="F79" s="32" t="s">
        <v>188</v>
      </c>
      <c r="G79" s="32" t="s">
        <v>189</v>
      </c>
      <c r="H79" s="32"/>
      <c r="I79" s="32"/>
      <c r="J79" s="93">
        <v>72</v>
      </c>
      <c r="K79" s="94"/>
      <c r="L79" s="95"/>
      <c r="M79" s="95"/>
      <c r="N79" s="96"/>
      <c r="O79" s="96"/>
      <c r="P79" s="26"/>
      <c r="Q79" s="11"/>
      <c r="R79" s="11"/>
      <c r="S79" s="11"/>
      <c r="T79" s="11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s="27" customFormat="1" ht="36.75" customHeight="1">
      <c r="A80" s="23"/>
      <c r="B80" s="24"/>
      <c r="C80" s="74"/>
      <c r="D80" s="107" t="s">
        <v>190</v>
      </c>
      <c r="E80" s="108"/>
      <c r="F80" s="108"/>
      <c r="G80" s="108"/>
      <c r="H80" s="108"/>
      <c r="I80" s="108"/>
      <c r="J80" s="108"/>
      <c r="K80" s="109"/>
      <c r="L80" s="109"/>
      <c r="M80" s="109"/>
      <c r="N80" s="109"/>
      <c r="O80" s="109"/>
      <c r="P80" s="26"/>
      <c r="Q80" s="11"/>
      <c r="R80" s="11"/>
      <c r="S80" s="11"/>
      <c r="T80" s="1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20" s="10" customFormat="1" ht="30" customHeight="1">
      <c r="A81" s="47"/>
      <c r="B81" s="24"/>
      <c r="C81" s="97"/>
      <c r="D81" s="30" t="s">
        <v>191</v>
      </c>
      <c r="E81" s="90" t="s">
        <v>63</v>
      </c>
      <c r="F81" s="110" t="s">
        <v>24</v>
      </c>
      <c r="G81" s="50" t="s">
        <v>192</v>
      </c>
      <c r="H81" s="50" t="s">
        <v>20</v>
      </c>
      <c r="I81" s="50" t="s">
        <v>193</v>
      </c>
      <c r="J81" s="13">
        <v>360</v>
      </c>
      <c r="K81" s="91"/>
      <c r="L81" s="48"/>
      <c r="M81" s="48"/>
      <c r="N81" s="49"/>
      <c r="O81" s="49"/>
      <c r="P81" s="35"/>
      <c r="Q81" s="11"/>
      <c r="R81" s="11"/>
      <c r="S81" s="11"/>
      <c r="T81" s="11"/>
    </row>
    <row r="82" spans="1:77" s="27" customFormat="1" ht="30" customHeight="1">
      <c r="A82" s="23"/>
      <c r="B82" s="24"/>
      <c r="C82" s="97"/>
      <c r="D82" s="153"/>
      <c r="E82" s="153"/>
      <c r="F82" s="153"/>
      <c r="G82" s="153"/>
      <c r="H82" s="153"/>
      <c r="I82" s="153"/>
      <c r="J82" s="153"/>
      <c r="K82" s="153"/>
      <c r="L82" s="111" t="s">
        <v>194</v>
      </c>
      <c r="M82" s="111"/>
      <c r="N82" s="112">
        <f>SUM(N78:N81)</f>
        <v>0</v>
      </c>
      <c r="O82" s="112">
        <f>SUM(O78:O81)</f>
        <v>0</v>
      </c>
      <c r="P82" s="76"/>
      <c r="Q82" s="10"/>
      <c r="R82" s="10"/>
      <c r="S82" s="11"/>
      <c r="T82" s="11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236" s="45" customFormat="1" ht="30" customHeight="1">
      <c r="A83" s="23"/>
      <c r="B83" s="24"/>
      <c r="C83" s="29" t="s">
        <v>195</v>
      </c>
      <c r="D83" s="154" t="s">
        <v>196</v>
      </c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76"/>
      <c r="Q83" s="44"/>
      <c r="R83" s="44"/>
      <c r="S83" s="11"/>
      <c r="T83" s="11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</row>
    <row r="84" spans="1:236" s="45" customFormat="1" ht="30" customHeight="1">
      <c r="A84" s="113"/>
      <c r="B84" s="24">
        <v>61</v>
      </c>
      <c r="C84" s="29"/>
      <c r="D84" s="114" t="s">
        <v>197</v>
      </c>
      <c r="E84" s="115">
        <v>1</v>
      </c>
      <c r="F84" s="115" t="s">
        <v>47</v>
      </c>
      <c r="G84" s="115" t="s">
        <v>54</v>
      </c>
      <c r="H84" s="115" t="s">
        <v>20</v>
      </c>
      <c r="I84" s="115" t="s">
        <v>58</v>
      </c>
      <c r="J84" s="115">
        <v>12</v>
      </c>
      <c r="K84" s="100"/>
      <c r="L84" s="100"/>
      <c r="M84" s="100"/>
      <c r="N84" s="116"/>
      <c r="O84" s="116"/>
      <c r="P84" s="76"/>
      <c r="Q84" s="44"/>
      <c r="R84" s="44"/>
      <c r="S84" s="11"/>
      <c r="T84" s="11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</row>
    <row r="85" spans="1:236" s="45" customFormat="1" ht="30" customHeight="1">
      <c r="A85" s="113"/>
      <c r="B85" s="24">
        <v>62</v>
      </c>
      <c r="C85" s="29"/>
      <c r="D85" s="114" t="s">
        <v>198</v>
      </c>
      <c r="E85" s="115">
        <v>1</v>
      </c>
      <c r="F85" s="115" t="s">
        <v>90</v>
      </c>
      <c r="G85" s="115"/>
      <c r="H85" s="115"/>
      <c r="I85" s="115" t="s">
        <v>68</v>
      </c>
      <c r="J85" s="115">
        <v>12</v>
      </c>
      <c r="K85" s="100"/>
      <c r="L85" s="100"/>
      <c r="M85" s="100"/>
      <c r="N85" s="116"/>
      <c r="O85" s="116"/>
      <c r="P85" s="76"/>
      <c r="Q85" s="44"/>
      <c r="R85" s="44"/>
      <c r="S85" s="11"/>
      <c r="T85" s="11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</row>
    <row r="86" spans="1:236" s="45" customFormat="1" ht="30" customHeight="1">
      <c r="A86" s="113"/>
      <c r="B86" s="24">
        <v>63</v>
      </c>
      <c r="C86" s="29"/>
      <c r="D86" s="114" t="s">
        <v>199</v>
      </c>
      <c r="E86" s="31" t="s">
        <v>60</v>
      </c>
      <c r="F86" s="115" t="s">
        <v>24</v>
      </c>
      <c r="G86" s="115" t="s">
        <v>48</v>
      </c>
      <c r="H86" s="115" t="s">
        <v>61</v>
      </c>
      <c r="I86" s="115" t="s">
        <v>58</v>
      </c>
      <c r="J86" s="115">
        <v>12</v>
      </c>
      <c r="K86" s="100"/>
      <c r="L86" s="100"/>
      <c r="M86" s="100"/>
      <c r="N86" s="116"/>
      <c r="O86" s="116"/>
      <c r="P86" s="76"/>
      <c r="Q86" s="44"/>
      <c r="R86" s="44"/>
      <c r="S86" s="11"/>
      <c r="T86" s="11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</row>
    <row r="87" spans="1:236" s="45" customFormat="1" ht="30" customHeight="1">
      <c r="A87" s="113"/>
      <c r="B87" s="24">
        <v>64</v>
      </c>
      <c r="C87" s="29"/>
      <c r="D87" s="114" t="s">
        <v>200</v>
      </c>
      <c r="E87" s="31" t="s">
        <v>31</v>
      </c>
      <c r="F87" s="115" t="s">
        <v>24</v>
      </c>
      <c r="G87" s="115" t="s">
        <v>201</v>
      </c>
      <c r="H87" s="115" t="s">
        <v>61</v>
      </c>
      <c r="I87" s="115" t="s">
        <v>58</v>
      </c>
      <c r="J87" s="115">
        <f>12*24</f>
        <v>288</v>
      </c>
      <c r="K87" s="100"/>
      <c r="L87" s="100"/>
      <c r="M87" s="100"/>
      <c r="N87" s="116"/>
      <c r="O87" s="116"/>
      <c r="P87" s="76"/>
      <c r="Q87" s="44"/>
      <c r="R87" s="44"/>
      <c r="S87" s="11"/>
      <c r="T87" s="11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</row>
    <row r="88" spans="1:236" s="45" customFormat="1" ht="30" customHeight="1">
      <c r="A88" s="113"/>
      <c r="B88" s="24">
        <v>65</v>
      </c>
      <c r="C88" s="29"/>
      <c r="D88" s="114" t="s">
        <v>202</v>
      </c>
      <c r="E88" s="31" t="s">
        <v>31</v>
      </c>
      <c r="F88" s="115" t="s">
        <v>24</v>
      </c>
      <c r="G88" s="115" t="s">
        <v>29</v>
      </c>
      <c r="H88" s="115" t="s">
        <v>61</v>
      </c>
      <c r="I88" s="115" t="s">
        <v>58</v>
      </c>
      <c r="J88" s="115">
        <v>12</v>
      </c>
      <c r="K88" s="100"/>
      <c r="L88" s="100"/>
      <c r="M88" s="100"/>
      <c r="N88" s="116"/>
      <c r="O88" s="116"/>
      <c r="P88" s="76"/>
      <c r="Q88" s="44"/>
      <c r="R88" s="44"/>
      <c r="S88" s="11"/>
      <c r="T88" s="11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</row>
    <row r="89" spans="1:236" s="119" customFormat="1" ht="30" customHeight="1">
      <c r="A89" s="61"/>
      <c r="B89" s="24">
        <v>66</v>
      </c>
      <c r="C89" s="62"/>
      <c r="D89" s="114" t="s">
        <v>203</v>
      </c>
      <c r="E89" s="90" t="s">
        <v>31</v>
      </c>
      <c r="F89" s="117" t="s">
        <v>204</v>
      </c>
      <c r="G89" s="117" t="s">
        <v>205</v>
      </c>
      <c r="H89" s="117" t="s">
        <v>61</v>
      </c>
      <c r="I89" s="117" t="s">
        <v>58</v>
      </c>
      <c r="J89" s="117">
        <f>6*36</f>
        <v>216</v>
      </c>
      <c r="K89" s="116"/>
      <c r="L89" s="116"/>
      <c r="M89" s="116"/>
      <c r="N89" s="116"/>
      <c r="O89" s="116"/>
      <c r="P89" s="118"/>
      <c r="Q89" s="11"/>
      <c r="R89" s="11"/>
      <c r="S89" s="11"/>
      <c r="T89" s="11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</row>
    <row r="90" spans="1:236" s="119" customFormat="1" ht="30" customHeight="1">
      <c r="A90" s="61"/>
      <c r="B90" s="24">
        <v>67</v>
      </c>
      <c r="C90" s="62"/>
      <c r="D90" s="114" t="s">
        <v>206</v>
      </c>
      <c r="E90" s="90" t="s">
        <v>38</v>
      </c>
      <c r="F90" s="117" t="s">
        <v>24</v>
      </c>
      <c r="G90" s="117" t="s">
        <v>201</v>
      </c>
      <c r="H90" s="117" t="s">
        <v>61</v>
      </c>
      <c r="I90" s="117" t="s">
        <v>58</v>
      </c>
      <c r="J90" s="117">
        <v>12</v>
      </c>
      <c r="K90" s="116"/>
      <c r="L90" s="116"/>
      <c r="M90" s="116"/>
      <c r="N90" s="116"/>
      <c r="O90" s="116"/>
      <c r="P90" s="118"/>
      <c r="Q90" s="11"/>
      <c r="R90" s="11"/>
      <c r="S90" s="11"/>
      <c r="T90" s="11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</row>
    <row r="91" spans="1:77" s="71" customFormat="1" ht="30" customHeight="1">
      <c r="A91" s="120"/>
      <c r="B91" s="121"/>
      <c r="C91" s="122"/>
      <c r="D91" s="155" t="s">
        <v>74</v>
      </c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23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</row>
    <row r="92" spans="1:246" s="27" customFormat="1" ht="30" customHeight="1">
      <c r="A92" s="23"/>
      <c r="B92" s="24"/>
      <c r="C92" s="124" t="s">
        <v>207</v>
      </c>
      <c r="D92" s="154" t="s">
        <v>208</v>
      </c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76"/>
      <c r="Q92" s="11"/>
      <c r="R92" s="11"/>
      <c r="S92" s="11"/>
      <c r="T92" s="11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IJ92" s="46"/>
      <c r="IK92" s="46"/>
      <c r="IL92" s="46"/>
    </row>
    <row r="93" spans="1:20" ht="30" customHeight="1">
      <c r="A93" s="47"/>
      <c r="B93" s="24">
        <v>68</v>
      </c>
      <c r="C93" s="124"/>
      <c r="D93" s="106" t="s">
        <v>209</v>
      </c>
      <c r="E93" s="31"/>
      <c r="F93" s="13" t="s">
        <v>47</v>
      </c>
      <c r="G93" s="13" t="s">
        <v>210</v>
      </c>
      <c r="H93" s="13" t="s">
        <v>61</v>
      </c>
      <c r="I93" s="13" t="s">
        <v>58</v>
      </c>
      <c r="J93" s="13">
        <v>16</v>
      </c>
      <c r="K93" s="13"/>
      <c r="L93" s="95"/>
      <c r="M93" s="95"/>
      <c r="N93" s="96"/>
      <c r="O93" s="96"/>
      <c r="P93" s="76"/>
      <c r="Q93" s="11"/>
      <c r="R93" s="11"/>
      <c r="S93" s="11"/>
      <c r="T93" s="11"/>
    </row>
    <row r="94" spans="1:246" s="27" customFormat="1" ht="41.25" customHeight="1">
      <c r="A94" s="23"/>
      <c r="B94" s="24">
        <v>69</v>
      </c>
      <c r="C94" s="124"/>
      <c r="D94" s="106" t="s">
        <v>211</v>
      </c>
      <c r="E94" s="99"/>
      <c r="F94" s="125" t="s">
        <v>212</v>
      </c>
      <c r="G94" s="93" t="s">
        <v>213</v>
      </c>
      <c r="H94" s="93"/>
      <c r="I94" s="93"/>
      <c r="J94" s="93">
        <v>1600</v>
      </c>
      <c r="K94" s="104"/>
      <c r="L94" s="95"/>
      <c r="M94" s="95"/>
      <c r="N94" s="96"/>
      <c r="O94" s="96"/>
      <c r="P94" s="76"/>
      <c r="Q94" s="11"/>
      <c r="R94" s="11"/>
      <c r="S94" s="11"/>
      <c r="T94" s="11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IJ94" s="46"/>
      <c r="IK94" s="46"/>
      <c r="IL94" s="46"/>
    </row>
    <row r="95" spans="1:246" s="27" customFormat="1" ht="30" customHeight="1">
      <c r="A95" s="23"/>
      <c r="B95" s="24">
        <v>70</v>
      </c>
      <c r="C95" s="124" t="s">
        <v>214</v>
      </c>
      <c r="D95" s="156" t="s">
        <v>215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76"/>
      <c r="Q95" s="11"/>
      <c r="R95" s="11"/>
      <c r="S95" s="11"/>
      <c r="T95" s="11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IJ95" s="46"/>
      <c r="IK95" s="46"/>
      <c r="IL95" s="46"/>
    </row>
    <row r="96" spans="1:243" s="45" customFormat="1" ht="30" customHeight="1">
      <c r="A96" s="23"/>
      <c r="B96" s="24"/>
      <c r="C96" s="126"/>
      <c r="D96" s="106" t="s">
        <v>216</v>
      </c>
      <c r="E96" s="92" t="s">
        <v>23</v>
      </c>
      <c r="F96" s="32" t="s">
        <v>217</v>
      </c>
      <c r="G96" s="32" t="s">
        <v>218</v>
      </c>
      <c r="H96" s="32" t="s">
        <v>20</v>
      </c>
      <c r="I96" s="32" t="s">
        <v>219</v>
      </c>
      <c r="J96" s="93">
        <v>72</v>
      </c>
      <c r="K96" s="94"/>
      <c r="L96" s="95"/>
      <c r="M96" s="95"/>
      <c r="N96" s="96"/>
      <c r="O96" s="96"/>
      <c r="P96" s="76"/>
      <c r="Q96" s="11"/>
      <c r="R96" s="11"/>
      <c r="S96" s="11"/>
      <c r="T96" s="11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</row>
    <row r="97" spans="1:246" s="27" customFormat="1" ht="30" customHeight="1">
      <c r="A97" s="23"/>
      <c r="B97" s="24"/>
      <c r="C97" s="127"/>
      <c r="D97" s="106" t="s">
        <v>220</v>
      </c>
      <c r="E97" s="92" t="s">
        <v>31</v>
      </c>
      <c r="F97" s="32" t="s">
        <v>221</v>
      </c>
      <c r="G97" s="32" t="s">
        <v>175</v>
      </c>
      <c r="H97" s="32" t="s">
        <v>20</v>
      </c>
      <c r="I97" s="32" t="s">
        <v>21</v>
      </c>
      <c r="J97" s="93">
        <v>24</v>
      </c>
      <c r="K97" s="94"/>
      <c r="L97" s="95"/>
      <c r="M97" s="95"/>
      <c r="N97" s="96"/>
      <c r="O97" s="96"/>
      <c r="P97" s="76"/>
      <c r="Q97" s="11"/>
      <c r="R97" s="11"/>
      <c r="S97" s="11"/>
      <c r="T97" s="11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IJ97" s="46"/>
      <c r="IK97" s="46"/>
      <c r="IL97" s="46"/>
    </row>
    <row r="98" spans="1:243" s="45" customFormat="1" ht="30" customHeight="1">
      <c r="A98" s="23"/>
      <c r="B98" s="24"/>
      <c r="C98" s="126"/>
      <c r="D98" s="106" t="s">
        <v>222</v>
      </c>
      <c r="E98" s="92" t="s">
        <v>31</v>
      </c>
      <c r="F98" s="32" t="s">
        <v>221</v>
      </c>
      <c r="G98" s="32" t="s">
        <v>223</v>
      </c>
      <c r="H98" s="32" t="s">
        <v>20</v>
      </c>
      <c r="I98" s="32" t="s">
        <v>21</v>
      </c>
      <c r="J98" s="93">
        <v>48</v>
      </c>
      <c r="K98" s="94"/>
      <c r="L98" s="95"/>
      <c r="M98" s="95"/>
      <c r="N98" s="96"/>
      <c r="O98" s="96"/>
      <c r="P98" s="76"/>
      <c r="Q98" s="11"/>
      <c r="R98" s="11"/>
      <c r="S98" s="11"/>
      <c r="T98" s="11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</row>
    <row r="99" spans="1:243" s="45" customFormat="1" ht="30" customHeight="1">
      <c r="A99" s="23"/>
      <c r="B99" s="24"/>
      <c r="C99" s="126"/>
      <c r="D99" s="106" t="s">
        <v>224</v>
      </c>
      <c r="E99" s="92" t="s">
        <v>38</v>
      </c>
      <c r="F99" s="32" t="s">
        <v>225</v>
      </c>
      <c r="G99" s="32" t="s">
        <v>226</v>
      </c>
      <c r="H99" s="32" t="s">
        <v>20</v>
      </c>
      <c r="I99" s="32" t="s">
        <v>21</v>
      </c>
      <c r="J99" s="93">
        <v>48</v>
      </c>
      <c r="K99" s="94"/>
      <c r="L99" s="95"/>
      <c r="M99" s="95"/>
      <c r="N99" s="96"/>
      <c r="O99" s="96"/>
      <c r="P99" s="76"/>
      <c r="Q99" s="11"/>
      <c r="R99" s="11"/>
      <c r="S99" s="11"/>
      <c r="T99" s="11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</row>
    <row r="100" spans="1:246" s="27" customFormat="1" ht="30" customHeight="1">
      <c r="A100" s="23"/>
      <c r="B100" s="24"/>
      <c r="C100" s="126"/>
      <c r="D100" s="106" t="s">
        <v>227</v>
      </c>
      <c r="E100" s="92" t="s">
        <v>41</v>
      </c>
      <c r="F100" s="32" t="s">
        <v>225</v>
      </c>
      <c r="G100" s="32" t="s">
        <v>228</v>
      </c>
      <c r="H100" s="32" t="s">
        <v>61</v>
      </c>
      <c r="I100" s="32" t="s">
        <v>21</v>
      </c>
      <c r="J100" s="93">
        <v>72</v>
      </c>
      <c r="K100" s="94"/>
      <c r="L100" s="95"/>
      <c r="M100" s="95"/>
      <c r="N100" s="96"/>
      <c r="O100" s="96"/>
      <c r="P100" s="76"/>
      <c r="Q100" s="11"/>
      <c r="R100" s="11"/>
      <c r="S100" s="11"/>
      <c r="T100" s="11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IJ100" s="46"/>
      <c r="IK100" s="46"/>
      <c r="IL100" s="46"/>
    </row>
    <row r="101" spans="1:246" s="27" customFormat="1" ht="30" customHeight="1">
      <c r="A101" s="23"/>
      <c r="B101" s="128"/>
      <c r="C101" s="126"/>
      <c r="D101" s="129"/>
      <c r="E101" s="130"/>
      <c r="F101" s="130"/>
      <c r="G101" s="130"/>
      <c r="H101" s="130"/>
      <c r="I101" s="130"/>
      <c r="J101" s="130"/>
      <c r="K101" s="131"/>
      <c r="L101" s="132" t="s">
        <v>229</v>
      </c>
      <c r="M101" s="132"/>
      <c r="N101" s="112">
        <f>SUM(N96:N100)</f>
        <v>0</v>
      </c>
      <c r="O101" s="112">
        <f>SUM(O96:O100)</f>
        <v>0</v>
      </c>
      <c r="P101" s="76"/>
      <c r="Q101" s="11"/>
      <c r="R101" s="11"/>
      <c r="S101" s="11"/>
      <c r="T101" s="11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IJ101" s="46"/>
      <c r="IK101" s="46"/>
      <c r="IL101" s="46"/>
    </row>
    <row r="102" spans="1:243" ht="13.5" thickBot="1">
      <c r="A102" s="133"/>
      <c r="B102" s="134"/>
      <c r="C102" s="135"/>
      <c r="D102" s="136"/>
      <c r="E102" s="137"/>
      <c r="F102" s="138"/>
      <c r="G102" s="137"/>
      <c r="H102" s="137"/>
      <c r="I102" s="137"/>
      <c r="J102" s="137"/>
      <c r="K102" s="139"/>
      <c r="L102" s="140"/>
      <c r="M102" s="140"/>
      <c r="N102" s="139"/>
      <c r="O102" s="139"/>
      <c r="P102" s="14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</row>
    <row r="103" spans="1:243" ht="36" customHeight="1">
      <c r="A103" s="133"/>
      <c r="B103" s="142"/>
      <c r="C103" s="143"/>
      <c r="D103" s="171" t="s">
        <v>230</v>
      </c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3"/>
      <c r="P103" s="76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</row>
    <row r="104" spans="3:16" ht="27" customHeight="1" thickBot="1">
      <c r="C104" s="169"/>
      <c r="D104" s="174" t="s">
        <v>231</v>
      </c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6"/>
      <c r="P104" s="170"/>
    </row>
    <row r="105" spans="1:256" s="27" customFormat="1" ht="12.75">
      <c r="A105" s="145"/>
      <c r="B105" s="146"/>
      <c r="C105" s="147"/>
      <c r="D105" s="164"/>
      <c r="E105" s="165"/>
      <c r="F105" s="166"/>
      <c r="G105" s="166"/>
      <c r="H105" s="166"/>
      <c r="I105" s="166"/>
      <c r="J105" s="166"/>
      <c r="K105" s="167"/>
      <c r="L105" s="168"/>
      <c r="M105" s="168"/>
      <c r="N105" s="168"/>
      <c r="O105" s="168"/>
      <c r="P105" s="144"/>
      <c r="Q105" s="144"/>
      <c r="R105" s="144"/>
      <c r="S105" s="144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</row>
    <row r="106" spans="1:256" s="27" customFormat="1" ht="12.75">
      <c r="A106" s="145"/>
      <c r="B106" s="146"/>
      <c r="C106" s="147"/>
      <c r="D106" s="148"/>
      <c r="E106" s="149"/>
      <c r="F106" s="22"/>
      <c r="G106" s="22"/>
      <c r="H106" s="22"/>
      <c r="I106" s="22"/>
      <c r="J106" s="22"/>
      <c r="K106" s="150"/>
      <c r="L106" s="151"/>
      <c r="M106" s="151"/>
      <c r="N106" s="151"/>
      <c r="O106" s="151"/>
      <c r="P106" s="144"/>
      <c r="Q106" s="144"/>
      <c r="R106" s="144"/>
      <c r="S106" s="144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</row>
    <row r="107" spans="1:256" s="27" customFormat="1" ht="12.75">
      <c r="A107" s="145"/>
      <c r="B107" s="146"/>
      <c r="C107" s="147"/>
      <c r="D107" s="148"/>
      <c r="E107" s="149"/>
      <c r="F107" s="22"/>
      <c r="G107" s="22"/>
      <c r="H107" s="22"/>
      <c r="I107" s="22"/>
      <c r="J107" s="22"/>
      <c r="K107" s="150"/>
      <c r="L107" s="151"/>
      <c r="M107" s="151"/>
      <c r="N107" s="151"/>
      <c r="O107" s="151"/>
      <c r="P107" s="144"/>
      <c r="Q107" s="144"/>
      <c r="R107" s="144"/>
      <c r="S107" s="144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</row>
    <row r="108" spans="1:256" s="27" customFormat="1" ht="12.75">
      <c r="A108" s="145"/>
      <c r="B108" s="146"/>
      <c r="C108" s="147"/>
      <c r="D108" s="148"/>
      <c r="E108" s="149"/>
      <c r="F108" s="22"/>
      <c r="G108" s="22"/>
      <c r="H108" s="22"/>
      <c r="I108" s="22"/>
      <c r="J108" s="22"/>
      <c r="K108" s="150"/>
      <c r="L108" s="151"/>
      <c r="M108" s="151"/>
      <c r="N108" s="151"/>
      <c r="O108" s="151"/>
      <c r="P108" s="144"/>
      <c r="Q108" s="144"/>
      <c r="R108" s="144"/>
      <c r="S108" s="144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</row>
    <row r="109" spans="1:256" s="27" customFormat="1" ht="12.75">
      <c r="A109" s="145"/>
      <c r="B109" s="146"/>
      <c r="C109" s="147"/>
      <c r="D109" s="148"/>
      <c r="E109" s="149"/>
      <c r="F109" s="22"/>
      <c r="G109" s="22"/>
      <c r="H109" s="22"/>
      <c r="I109" s="22"/>
      <c r="J109" s="22"/>
      <c r="K109" s="150"/>
      <c r="L109" s="151"/>
      <c r="M109" s="151"/>
      <c r="N109" s="151"/>
      <c r="O109" s="151"/>
      <c r="P109" s="144"/>
      <c r="Q109" s="144"/>
      <c r="R109" s="144"/>
      <c r="S109" s="144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</row>
    <row r="110" spans="1:256" s="27" customFormat="1" ht="12.75">
      <c r="A110" s="145"/>
      <c r="B110" s="146"/>
      <c r="C110" s="147"/>
      <c r="D110" s="148"/>
      <c r="E110" s="149"/>
      <c r="F110" s="22"/>
      <c r="G110" s="22"/>
      <c r="H110" s="22"/>
      <c r="I110" s="22"/>
      <c r="J110" s="22"/>
      <c r="K110" s="150"/>
      <c r="L110" s="151"/>
      <c r="M110" s="151"/>
      <c r="N110" s="151"/>
      <c r="O110" s="151"/>
      <c r="P110" s="144"/>
      <c r="Q110" s="144"/>
      <c r="R110" s="144"/>
      <c r="S110" s="144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</row>
    <row r="111" spans="1:256" s="27" customFormat="1" ht="12.75">
      <c r="A111" s="145"/>
      <c r="B111" s="146"/>
      <c r="C111" s="147"/>
      <c r="D111" s="148"/>
      <c r="E111" s="149"/>
      <c r="F111" s="22"/>
      <c r="G111" s="22"/>
      <c r="H111" s="22"/>
      <c r="I111" s="22"/>
      <c r="J111" s="22"/>
      <c r="K111" s="150"/>
      <c r="L111" s="151"/>
      <c r="M111" s="151"/>
      <c r="N111" s="151"/>
      <c r="O111" s="151"/>
      <c r="P111" s="144"/>
      <c r="Q111" s="144"/>
      <c r="R111" s="144"/>
      <c r="S111" s="144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</row>
    <row r="112" spans="1:256" s="27" customFormat="1" ht="12.75">
      <c r="A112" s="145"/>
      <c r="B112" s="146"/>
      <c r="C112" s="147"/>
      <c r="D112" s="148"/>
      <c r="E112" s="149"/>
      <c r="F112" s="22"/>
      <c r="G112" s="22"/>
      <c r="H112" s="22"/>
      <c r="I112" s="22"/>
      <c r="J112" s="22"/>
      <c r="K112" s="150"/>
      <c r="L112" s="151"/>
      <c r="M112" s="151"/>
      <c r="N112" s="151"/>
      <c r="O112" s="151"/>
      <c r="P112" s="144"/>
      <c r="Q112" s="144"/>
      <c r="R112" s="144"/>
      <c r="S112" s="144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</row>
    <row r="113" spans="1:256" s="27" customFormat="1" ht="12.75">
      <c r="A113" s="145"/>
      <c r="B113" s="146"/>
      <c r="C113" s="147"/>
      <c r="D113" s="148"/>
      <c r="E113" s="149"/>
      <c r="F113" s="22"/>
      <c r="G113" s="22"/>
      <c r="H113" s="22"/>
      <c r="I113" s="22"/>
      <c r="J113" s="22"/>
      <c r="K113" s="150"/>
      <c r="L113" s="151"/>
      <c r="M113" s="151"/>
      <c r="N113" s="151"/>
      <c r="O113" s="151"/>
      <c r="P113" s="144"/>
      <c r="Q113" s="144"/>
      <c r="R113" s="144"/>
      <c r="S113" s="144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</row>
    <row r="114" spans="1:256" s="27" customFormat="1" ht="12.75">
      <c r="A114" s="145"/>
      <c r="B114" s="146"/>
      <c r="C114" s="147"/>
      <c r="D114" s="148"/>
      <c r="E114" s="149"/>
      <c r="F114" s="22"/>
      <c r="G114" s="22"/>
      <c r="H114" s="22"/>
      <c r="I114" s="22"/>
      <c r="J114" s="22"/>
      <c r="K114" s="150"/>
      <c r="L114" s="151"/>
      <c r="M114" s="151"/>
      <c r="N114" s="151"/>
      <c r="O114" s="151"/>
      <c r="P114" s="144"/>
      <c r="Q114" s="144"/>
      <c r="R114" s="144"/>
      <c r="S114" s="144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</row>
    <row r="115" spans="1:256" s="27" customFormat="1" ht="12.75">
      <c r="A115" s="145"/>
      <c r="B115" s="146"/>
      <c r="C115" s="147"/>
      <c r="D115" s="148"/>
      <c r="E115" s="149"/>
      <c r="F115" s="22"/>
      <c r="G115" s="22"/>
      <c r="H115" s="22"/>
      <c r="I115" s="22"/>
      <c r="J115" s="22"/>
      <c r="K115" s="150"/>
      <c r="L115" s="151"/>
      <c r="M115" s="151"/>
      <c r="N115" s="151"/>
      <c r="O115" s="151"/>
      <c r="P115" s="144"/>
      <c r="Q115" s="144"/>
      <c r="R115" s="144"/>
      <c r="S115" s="144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</row>
    <row r="116" spans="1:256" s="27" customFormat="1" ht="12.75">
      <c r="A116" s="145"/>
      <c r="B116" s="146"/>
      <c r="C116" s="147"/>
      <c r="D116" s="148"/>
      <c r="E116" s="149"/>
      <c r="F116" s="22"/>
      <c r="G116" s="22"/>
      <c r="H116" s="22"/>
      <c r="I116" s="22"/>
      <c r="J116" s="22"/>
      <c r="K116" s="150"/>
      <c r="L116" s="151"/>
      <c r="M116" s="151"/>
      <c r="N116" s="151"/>
      <c r="O116" s="151"/>
      <c r="P116" s="144"/>
      <c r="Q116" s="144"/>
      <c r="R116" s="144"/>
      <c r="S116" s="144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</row>
    <row r="117" spans="1:256" s="27" customFormat="1" ht="12.75">
      <c r="A117" s="145"/>
      <c r="B117" s="146"/>
      <c r="C117" s="147"/>
      <c r="D117" s="148"/>
      <c r="E117" s="149"/>
      <c r="F117" s="22"/>
      <c r="G117" s="22"/>
      <c r="H117" s="22"/>
      <c r="I117" s="22"/>
      <c r="J117" s="22"/>
      <c r="K117" s="150"/>
      <c r="L117" s="151"/>
      <c r="M117" s="151"/>
      <c r="N117" s="151"/>
      <c r="O117" s="151"/>
      <c r="P117" s="144"/>
      <c r="Q117" s="144"/>
      <c r="R117" s="144"/>
      <c r="S117" s="144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</row>
    <row r="118" spans="1:256" s="27" customFormat="1" ht="12.75">
      <c r="A118" s="145"/>
      <c r="B118" s="146"/>
      <c r="C118" s="147"/>
      <c r="D118" s="148"/>
      <c r="E118" s="149"/>
      <c r="F118" s="22"/>
      <c r="G118" s="22"/>
      <c r="H118" s="22"/>
      <c r="I118" s="22"/>
      <c r="J118" s="22"/>
      <c r="K118" s="150"/>
      <c r="L118" s="151"/>
      <c r="M118" s="151"/>
      <c r="N118" s="151"/>
      <c r="O118" s="151"/>
      <c r="P118" s="144"/>
      <c r="Q118" s="144"/>
      <c r="R118" s="144"/>
      <c r="S118" s="144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</row>
    <row r="119" spans="1:256" s="27" customFormat="1" ht="12.75">
      <c r="A119" s="145"/>
      <c r="B119" s="146"/>
      <c r="C119" s="147"/>
      <c r="D119" s="148"/>
      <c r="E119" s="149"/>
      <c r="F119" s="22"/>
      <c r="G119" s="22"/>
      <c r="H119" s="22"/>
      <c r="I119" s="22"/>
      <c r="J119" s="22"/>
      <c r="K119" s="150"/>
      <c r="L119" s="151"/>
      <c r="M119" s="151"/>
      <c r="N119" s="151"/>
      <c r="O119" s="151"/>
      <c r="P119" s="144"/>
      <c r="Q119" s="144"/>
      <c r="R119" s="144"/>
      <c r="S119" s="144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</row>
    <row r="120" spans="1:256" s="27" customFormat="1" ht="12.75">
      <c r="A120" s="145"/>
      <c r="B120" s="146"/>
      <c r="C120" s="147"/>
      <c r="D120" s="148"/>
      <c r="E120" s="149"/>
      <c r="F120" s="22"/>
      <c r="G120" s="22"/>
      <c r="H120" s="22"/>
      <c r="I120" s="22"/>
      <c r="J120" s="22"/>
      <c r="K120" s="150"/>
      <c r="L120" s="151"/>
      <c r="M120" s="151"/>
      <c r="N120" s="151"/>
      <c r="O120" s="151"/>
      <c r="P120" s="144"/>
      <c r="Q120" s="144"/>
      <c r="R120" s="144"/>
      <c r="S120" s="144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</row>
    <row r="121" spans="1:256" s="27" customFormat="1" ht="12.75">
      <c r="A121" s="145"/>
      <c r="B121" s="146"/>
      <c r="C121" s="147"/>
      <c r="D121" s="148"/>
      <c r="E121" s="149"/>
      <c r="F121" s="22"/>
      <c r="G121" s="22"/>
      <c r="H121" s="22"/>
      <c r="I121" s="22"/>
      <c r="J121" s="22"/>
      <c r="K121" s="150"/>
      <c r="L121" s="151"/>
      <c r="M121" s="151"/>
      <c r="N121" s="151"/>
      <c r="O121" s="151"/>
      <c r="P121" s="144"/>
      <c r="Q121" s="144"/>
      <c r="R121" s="144"/>
      <c r="S121" s="144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</row>
    <row r="122" spans="1:256" s="27" customFormat="1" ht="12.75">
      <c r="A122" s="145"/>
      <c r="B122" s="146"/>
      <c r="C122" s="147"/>
      <c r="D122" s="148"/>
      <c r="E122" s="149"/>
      <c r="F122" s="22"/>
      <c r="G122" s="22"/>
      <c r="H122" s="22"/>
      <c r="I122" s="22"/>
      <c r="J122" s="22"/>
      <c r="K122" s="150"/>
      <c r="L122" s="151"/>
      <c r="M122" s="151"/>
      <c r="N122" s="151"/>
      <c r="O122" s="151"/>
      <c r="P122" s="144"/>
      <c r="Q122" s="144"/>
      <c r="R122" s="144"/>
      <c r="S122" s="144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  <c r="IV122" s="46"/>
    </row>
    <row r="123" spans="1:256" s="27" customFormat="1" ht="12.75">
      <c r="A123" s="145"/>
      <c r="B123" s="146"/>
      <c r="C123" s="147"/>
      <c r="D123" s="148"/>
      <c r="E123" s="149"/>
      <c r="F123" s="22"/>
      <c r="G123" s="22"/>
      <c r="H123" s="22"/>
      <c r="I123" s="22"/>
      <c r="J123" s="22"/>
      <c r="K123" s="150"/>
      <c r="L123" s="151"/>
      <c r="M123" s="151"/>
      <c r="N123" s="151"/>
      <c r="O123" s="151"/>
      <c r="P123" s="144"/>
      <c r="Q123" s="144"/>
      <c r="R123" s="144"/>
      <c r="S123" s="144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</row>
    <row r="124" spans="1:256" s="27" customFormat="1" ht="12.75">
      <c r="A124" s="145"/>
      <c r="B124" s="146"/>
      <c r="C124" s="147"/>
      <c r="D124" s="148"/>
      <c r="E124" s="149"/>
      <c r="F124" s="22"/>
      <c r="G124" s="22"/>
      <c r="H124" s="22"/>
      <c r="I124" s="22"/>
      <c r="J124" s="22"/>
      <c r="K124" s="150"/>
      <c r="L124" s="151"/>
      <c r="M124" s="151"/>
      <c r="N124" s="151"/>
      <c r="O124" s="151"/>
      <c r="P124" s="144"/>
      <c r="Q124" s="144"/>
      <c r="R124" s="144"/>
      <c r="S124" s="144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</row>
    <row r="125" spans="1:256" s="27" customFormat="1" ht="12.75">
      <c r="A125" s="145"/>
      <c r="B125" s="146"/>
      <c r="C125" s="147"/>
      <c r="D125" s="148"/>
      <c r="E125" s="149"/>
      <c r="F125" s="22"/>
      <c r="G125" s="22"/>
      <c r="H125" s="22"/>
      <c r="I125" s="22"/>
      <c r="J125" s="22"/>
      <c r="K125" s="150"/>
      <c r="L125" s="151"/>
      <c r="M125" s="151"/>
      <c r="N125" s="151"/>
      <c r="O125" s="151"/>
      <c r="P125" s="144"/>
      <c r="Q125" s="144"/>
      <c r="R125" s="144"/>
      <c r="S125" s="144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</row>
    <row r="126" spans="1:256" s="27" customFormat="1" ht="12.75">
      <c r="A126" s="145"/>
      <c r="B126" s="146"/>
      <c r="C126" s="147"/>
      <c r="D126" s="148"/>
      <c r="E126" s="149"/>
      <c r="F126" s="22"/>
      <c r="G126" s="22"/>
      <c r="H126" s="22"/>
      <c r="I126" s="22"/>
      <c r="J126" s="22"/>
      <c r="K126" s="150"/>
      <c r="L126" s="151"/>
      <c r="M126" s="151"/>
      <c r="N126" s="151"/>
      <c r="O126" s="151"/>
      <c r="P126" s="144"/>
      <c r="Q126" s="144"/>
      <c r="R126" s="144"/>
      <c r="S126" s="144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</row>
    <row r="127" spans="1:256" s="27" customFormat="1" ht="12.75">
      <c r="A127" s="145"/>
      <c r="B127" s="146"/>
      <c r="C127" s="147"/>
      <c r="D127" s="148"/>
      <c r="E127" s="149"/>
      <c r="F127" s="22"/>
      <c r="G127" s="22"/>
      <c r="H127" s="22"/>
      <c r="I127" s="22"/>
      <c r="J127" s="22"/>
      <c r="K127" s="150"/>
      <c r="L127" s="151"/>
      <c r="M127" s="151"/>
      <c r="N127" s="151"/>
      <c r="O127" s="151"/>
      <c r="P127" s="144"/>
      <c r="Q127" s="144"/>
      <c r="R127" s="144"/>
      <c r="S127" s="144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</row>
    <row r="128" spans="1:256" s="27" customFormat="1" ht="12.75">
      <c r="A128" s="145"/>
      <c r="B128" s="146"/>
      <c r="C128" s="147"/>
      <c r="D128" s="148"/>
      <c r="E128" s="149"/>
      <c r="F128" s="22"/>
      <c r="G128" s="22"/>
      <c r="H128" s="22"/>
      <c r="I128" s="22"/>
      <c r="J128" s="22"/>
      <c r="K128" s="150"/>
      <c r="L128" s="151"/>
      <c r="M128" s="151"/>
      <c r="N128" s="151"/>
      <c r="O128" s="151"/>
      <c r="P128" s="144"/>
      <c r="Q128" s="144"/>
      <c r="R128" s="144"/>
      <c r="S128" s="144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</row>
    <row r="129" spans="1:256" s="27" customFormat="1" ht="12.75">
      <c r="A129" s="145"/>
      <c r="B129" s="146"/>
      <c r="C129" s="147"/>
      <c r="D129" s="148"/>
      <c r="E129" s="149"/>
      <c r="F129" s="22"/>
      <c r="G129" s="22"/>
      <c r="H129" s="22"/>
      <c r="I129" s="22"/>
      <c r="J129" s="22"/>
      <c r="K129" s="150"/>
      <c r="L129" s="151"/>
      <c r="M129" s="151"/>
      <c r="N129" s="151"/>
      <c r="O129" s="151"/>
      <c r="P129" s="144"/>
      <c r="Q129" s="144"/>
      <c r="R129" s="144"/>
      <c r="S129" s="144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</row>
    <row r="130" spans="1:256" s="27" customFormat="1" ht="12.75">
      <c r="A130" s="145"/>
      <c r="B130" s="146"/>
      <c r="C130" s="147"/>
      <c r="D130" s="148"/>
      <c r="E130" s="149"/>
      <c r="F130" s="22"/>
      <c r="G130" s="22"/>
      <c r="H130" s="22"/>
      <c r="I130" s="22"/>
      <c r="J130" s="22"/>
      <c r="K130" s="150"/>
      <c r="L130" s="151"/>
      <c r="M130" s="151"/>
      <c r="N130" s="151"/>
      <c r="O130" s="151"/>
      <c r="P130" s="144"/>
      <c r="Q130" s="144"/>
      <c r="R130" s="144"/>
      <c r="S130" s="144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46"/>
      <c r="IV130" s="46"/>
    </row>
    <row r="131" spans="1:256" s="27" customFormat="1" ht="12.75">
      <c r="A131" s="145"/>
      <c r="B131" s="146"/>
      <c r="C131" s="147"/>
      <c r="D131" s="148"/>
      <c r="E131" s="149"/>
      <c r="F131" s="22"/>
      <c r="G131" s="22"/>
      <c r="H131" s="22"/>
      <c r="I131" s="22"/>
      <c r="J131" s="22"/>
      <c r="K131" s="150"/>
      <c r="L131" s="151"/>
      <c r="M131" s="151"/>
      <c r="N131" s="151"/>
      <c r="O131" s="151"/>
      <c r="P131" s="144"/>
      <c r="Q131" s="144"/>
      <c r="R131" s="144"/>
      <c r="S131" s="144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</row>
    <row r="132" spans="1:256" s="27" customFormat="1" ht="12.75">
      <c r="A132" s="145"/>
      <c r="B132" s="146"/>
      <c r="C132" s="147"/>
      <c r="D132" s="148"/>
      <c r="E132" s="149"/>
      <c r="F132" s="22"/>
      <c r="G132" s="22"/>
      <c r="H132" s="22"/>
      <c r="I132" s="22"/>
      <c r="J132" s="22"/>
      <c r="K132" s="150"/>
      <c r="L132" s="151"/>
      <c r="M132" s="151"/>
      <c r="N132" s="151"/>
      <c r="O132" s="151"/>
      <c r="P132" s="144"/>
      <c r="Q132" s="144"/>
      <c r="R132" s="144"/>
      <c r="S132" s="144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</row>
    <row r="133" spans="1:256" s="27" customFormat="1" ht="12.75">
      <c r="A133" s="145"/>
      <c r="B133" s="146"/>
      <c r="C133" s="147"/>
      <c r="D133" s="148"/>
      <c r="E133" s="149"/>
      <c r="F133" s="22"/>
      <c r="G133" s="22"/>
      <c r="H133" s="22"/>
      <c r="I133" s="22"/>
      <c r="J133" s="22"/>
      <c r="K133" s="150"/>
      <c r="L133" s="151"/>
      <c r="M133" s="151"/>
      <c r="N133" s="151"/>
      <c r="O133" s="151"/>
      <c r="P133" s="144"/>
      <c r="Q133" s="144"/>
      <c r="R133" s="144"/>
      <c r="S133" s="144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</row>
    <row r="134" spans="1:256" s="27" customFormat="1" ht="409.5">
      <c r="A134" s="145"/>
      <c r="B134" s="146"/>
      <c r="C134" s="147"/>
      <c r="D134" s="148"/>
      <c r="E134" s="149"/>
      <c r="F134" s="22"/>
      <c r="G134" s="22"/>
      <c r="H134" s="22"/>
      <c r="I134" s="22"/>
      <c r="J134" s="22"/>
      <c r="K134" s="150"/>
      <c r="L134" s="151"/>
      <c r="M134" s="151"/>
      <c r="N134" s="151"/>
      <c r="O134" s="151"/>
      <c r="P134" s="144"/>
      <c r="Q134" s="144"/>
      <c r="R134" s="144"/>
      <c r="S134" s="144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46"/>
      <c r="IV134" s="46"/>
    </row>
  </sheetData>
  <sheetProtection selectLockedCells="1" selectUnlockedCells="1"/>
  <mergeCells count="20">
    <mergeCell ref="D2:O2"/>
    <mergeCell ref="D12:O12"/>
    <mergeCell ref="D13:O13"/>
    <mergeCell ref="D24:O24"/>
    <mergeCell ref="D25:O25"/>
    <mergeCell ref="D45:O45"/>
    <mergeCell ref="D46:O46"/>
    <mergeCell ref="D48:O48"/>
    <mergeCell ref="D61:O61"/>
    <mergeCell ref="D62:O62"/>
    <mergeCell ref="D64:O64"/>
    <mergeCell ref="D72:O72"/>
    <mergeCell ref="D103:O103"/>
    <mergeCell ref="D104:O104"/>
    <mergeCell ref="D77:O77"/>
    <mergeCell ref="D82:K82"/>
    <mergeCell ref="D83:O83"/>
    <mergeCell ref="D91:O91"/>
    <mergeCell ref="D92:O92"/>
    <mergeCell ref="D95:O95"/>
  </mergeCells>
  <printOptions/>
  <pageMargins left="0.25" right="0.25" top="0.75" bottom="0.75" header="0.3" footer="0.3"/>
  <pageSetup firstPageNumber="1" useFirstPageNumber="1"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dcterms:created xsi:type="dcterms:W3CDTF">2018-10-26T08:12:26Z</dcterms:created>
  <dcterms:modified xsi:type="dcterms:W3CDTF">2018-10-26T08:13:53Z</dcterms:modified>
  <cp:category/>
  <cp:version/>
  <cp:contentType/>
  <cp:contentStatus/>
</cp:coreProperties>
</file>