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4" activeTab="0"/>
  </bookViews>
  <sheets>
    <sheet name="Pakiet 4" sheetId="1" r:id="rId1"/>
    <sheet name="Pakiet 6" sheetId="2" r:id="rId2"/>
    <sheet name="Pakiet 7" sheetId="3" r:id="rId3"/>
  </sheets>
  <definedNames>
    <definedName name="Excel_BuiltIn_Print_Area_20">#REF!</definedName>
    <definedName name="Excel_BuiltIn_Print_Area_22">#REF!</definedName>
  </definedNames>
  <calcPr fullCalcOnLoad="1"/>
</workbook>
</file>

<file path=xl/sharedStrings.xml><?xml version="1.0" encoding="utf-8"?>
<sst xmlns="http://schemas.openxmlformats.org/spreadsheetml/2006/main" count="458" uniqueCount="226">
  <si>
    <t>Razem</t>
  </si>
  <si>
    <t>Warunki graniczne:</t>
  </si>
  <si>
    <t>Spełnienie warunków:</t>
  </si>
  <si>
    <t>Karty charakterystyki w formie elektronicznej lub papierowej z pierwszą dostawą</t>
  </si>
  <si>
    <t>J.M.</t>
  </si>
  <si>
    <t>VAT</t>
  </si>
  <si>
    <t>Cena Netto op.</t>
  </si>
  <si>
    <t>Cena Brutto op.</t>
  </si>
  <si>
    <t xml:space="preserve">Bilirubina całkowita </t>
  </si>
  <si>
    <t xml:space="preserve">Białko całkowite </t>
  </si>
  <si>
    <t xml:space="preserve">Białko w moczu </t>
  </si>
  <si>
    <t xml:space="preserve">Fosfataza alkaliczna </t>
  </si>
  <si>
    <t xml:space="preserve">GGTP </t>
  </si>
  <si>
    <t xml:space="preserve">Glukoza </t>
  </si>
  <si>
    <t xml:space="preserve">Etanol </t>
  </si>
  <si>
    <t xml:space="preserve">Kreatynina </t>
  </si>
  <si>
    <t>Kreatynina enzymatyczna</t>
  </si>
  <si>
    <t xml:space="preserve">CRP ultraczułe </t>
  </si>
  <si>
    <t xml:space="preserve">Wapń całkowity </t>
  </si>
  <si>
    <t xml:space="preserve">Magnez </t>
  </si>
  <si>
    <t>Ilość zamawiana op</t>
  </si>
  <si>
    <t>Razem odczynniki kalib.i kontr.</t>
  </si>
  <si>
    <t>Numer aparatu</t>
  </si>
  <si>
    <t>Nazwa aparatu zgodna z fakturą</t>
  </si>
  <si>
    <t>m-c</t>
  </si>
  <si>
    <t>Wykonawca zapewni min.4 szkolenia  (60 min) związane z przedmiotem umowy w trakcie trwania umowy.</t>
  </si>
  <si>
    <t>Pakiet Nr 4. Odczynniki, kontrole,kalibratory z dzierżawą  analizatora biochemicznegoi  oraz systemu preanalitycznego do badań rutynowych dla DDL</t>
  </si>
  <si>
    <t>L.p.</t>
  </si>
  <si>
    <t>Ilość testów na 2 lata</t>
  </si>
  <si>
    <t>il</t>
  </si>
  <si>
    <t>Ilość zam. op</t>
  </si>
  <si>
    <t>Cena netto za op.</t>
  </si>
  <si>
    <t>Cena brutto za op.</t>
  </si>
  <si>
    <t>test</t>
  </si>
  <si>
    <t xml:space="preserve">Bilirubina bezpośrednia </t>
  </si>
  <si>
    <t xml:space="preserve">ALT </t>
  </si>
  <si>
    <t xml:space="preserve">AST </t>
  </si>
  <si>
    <t>LDH</t>
  </si>
  <si>
    <t xml:space="preserve">Albumina </t>
  </si>
  <si>
    <t xml:space="preserve">Mocznik </t>
  </si>
  <si>
    <t xml:space="preserve">Kwas moczowy </t>
  </si>
  <si>
    <t xml:space="preserve">Fosfor </t>
  </si>
  <si>
    <t xml:space="preserve">Żelazo </t>
  </si>
  <si>
    <t xml:space="preserve">UIBC </t>
  </si>
  <si>
    <t xml:space="preserve">Cholesterol całkowity </t>
  </si>
  <si>
    <t>Cholesterol LDL</t>
  </si>
  <si>
    <t xml:space="preserve">Trójglicerydy </t>
  </si>
  <si>
    <t xml:space="preserve">HDL </t>
  </si>
  <si>
    <t xml:space="preserve">CK-NAC </t>
  </si>
  <si>
    <t xml:space="preserve">CK-MB </t>
  </si>
  <si>
    <t xml:space="preserve">Amylaza </t>
  </si>
  <si>
    <t xml:space="preserve">Lipaza </t>
  </si>
  <si>
    <t xml:space="preserve">ASO </t>
  </si>
  <si>
    <t xml:space="preserve">C3 </t>
  </si>
  <si>
    <t xml:space="preserve">C4 </t>
  </si>
  <si>
    <t xml:space="preserve">IgA </t>
  </si>
  <si>
    <t xml:space="preserve">IgG </t>
  </si>
  <si>
    <t xml:space="preserve">IgM </t>
  </si>
  <si>
    <t xml:space="preserve">Mikroalbumina </t>
  </si>
  <si>
    <t xml:space="preserve">RF </t>
  </si>
  <si>
    <t xml:space="preserve">Transferyna </t>
  </si>
  <si>
    <t xml:space="preserve">Ferrytyna </t>
  </si>
  <si>
    <t xml:space="preserve">Na </t>
  </si>
  <si>
    <t xml:space="preserve">K </t>
  </si>
  <si>
    <t xml:space="preserve">Cl </t>
  </si>
  <si>
    <t>Odczynniki do ISE</t>
  </si>
  <si>
    <t>ISE Reference</t>
  </si>
  <si>
    <t>X</t>
  </si>
  <si>
    <t>ISE Mid Standard</t>
  </si>
  <si>
    <t>ISE Buffer</t>
  </si>
  <si>
    <t>Razem testów</t>
  </si>
  <si>
    <t>Ilość ozn.</t>
  </si>
  <si>
    <t>Kalibratory,kontrole i mat .zużywalne do podanej ilości testów</t>
  </si>
  <si>
    <t>Ilość ozn.na rok</t>
  </si>
  <si>
    <t>Ilość  m-cy</t>
  </si>
  <si>
    <t>Nazwa apatau zgodna z fakturą</t>
  </si>
  <si>
    <t>Dzierżawa analizatora biochemicznego z analizatorem back-up</t>
  </si>
  <si>
    <t xml:space="preserve">Dzierżawa systemu preanalitycznego </t>
  </si>
  <si>
    <t>dzierżawa razem</t>
  </si>
  <si>
    <t>Oferta ogółem</t>
  </si>
  <si>
    <t>Analizator biochemiczny</t>
  </si>
  <si>
    <t>Analizatory i odczynniki  stanowiący spójny system analityczny – produkowany przez tego samego producenta, który zapewnia autoryzowany bezpłatny serwis urządzeń w trakcie trwania umowy ( dopuszcza się 10 % odczynników od innego producenta )</t>
  </si>
  <si>
    <t xml:space="preserve">Analizator biochemiczny lub platforma biochemiczna o łącznej wydajności minimum 4000 testów forometryczncyh i 1800 testów /h  ISE na godzinę </t>
  </si>
  <si>
    <t>Oznaczanie elektrolitów Na, K, Cl przy pomocy elektrod jonoselektywnych wymienianych niezależnie / oddzielnie. Stabilność kalibracji ISE minimim  24 h</t>
  </si>
  <si>
    <t>Podajnik próbówek  na min 350 probówek  wstawianych do dedykowanych statywów</t>
  </si>
  <si>
    <t>Kuwety reakcyjne wielokrotnego użytku, szklane, myte w analizatorze termostatowane powietrzem.  System monitorowania czystości kuwet, z gwarancja używania kuwet bez konieczności okresowej wymiany przez cały okres trwania kontraktu</t>
  </si>
  <si>
    <t>Oferent musi zaoferować materiały kalibracyjne i kontrolne do wszystkich wymienionych rodzajów oznaczeń.</t>
  </si>
  <si>
    <t>Ilość oferowanych materiałów kontrolnych musi zapewnić wykonanie codziennej kontroli wszystkich parametrów na co najmniej dwóch poziomach.</t>
  </si>
  <si>
    <t>Wszystkie oferowane odczynniki muszą posiadać znaki CE i karty MSDS; karty charakterystyk dostarczone z pierwszą dostawą</t>
  </si>
  <si>
    <t>Możliwość oznaczenia wszystkich wymienionych w załączniku badań z jednej próbki pierwotnej.</t>
  </si>
  <si>
    <t>Łaźnia powietrzna zapewniająca minimum czynności konserwacyjnych</t>
  </si>
  <si>
    <t>Wymagana utylizacja opakowań zgodnie z ustawą</t>
  </si>
  <si>
    <t>Wykonawca zapewni materiał do codziennej kontroli jakości od niezależnego producenta dla oznaczanych parametrów. Oznaczenia biochemiczne: płynny, 3-poziomowy, stabilny po otwarciu w temp. 2-8 °C 14 dni dla większości parametrów, w dostawach jednej serii przez okres co najmniej 18 miesięcy</t>
  </si>
  <si>
    <t>Wykonawca dostarczy stacje wodne o odpowiedniej wydajności na podaną ilość testów</t>
  </si>
  <si>
    <t>Wykonawca dostarczy 2 zewnętrzne zestawy komputerowe do podłączenia do LIS użytkownika. Koszty podłaczenia analiztorów z LIS po stronie wykonacy.</t>
  </si>
  <si>
    <t>System preanalityczny</t>
  </si>
  <si>
    <t>Wydajność systemu preanalitycznego minimum 800 probówek/godz.</t>
  </si>
  <si>
    <t xml:space="preserve">System preanalityczny wyposażony w automat do selektywnego zdejmowania korków z probówek </t>
  </si>
  <si>
    <t>Rozpoznawanie w trzech wymiarach przestrzennych (3D) kształtu, rozmiaru oraz koloru korka - zdjęcia wykonywane zarówno od fromtu oraz z góry próbówki w celu zapewnienia dokładnej identyfikacji rodzaju próbówki i materiału znajdującego się wewnątrz. Precyzyjna identyfikacja korków zawierających kolorowy pierścień determinujący rodzaj, zawartości i przeznaczenie próbówki. Wymagane załączenie firmowych ulotek i zdjęć, jako potwierdzenia spełnienia zapisów SIWZ</t>
  </si>
  <si>
    <t>System detekcji objetości surowicy i osocza działający w podczerwieni niewymagający zachowania wolnej od etykiety powierzchni na próbówce, pozwalający na pomiar objetości nawet poprzez 3 warstwy etykiet ( naklejek, kodów kreskowych). Wymagane załączenie firmowych ulotek i zdjęć, jako potwierdzenia spełnienia zapisów SIWZ</t>
  </si>
  <si>
    <t>Oprogramowanie w języku polskim</t>
  </si>
  <si>
    <t>Sortowanie próbówek o wymiarach co najmniej w zakresach 1) zakres średnic zew. 10.5 mm - 17 mm 2) zakres wysokości 70 mm - 100 mm</t>
  </si>
  <si>
    <t>Możliwość zdefiniowania minimum 150 obszarów sortowania</t>
  </si>
  <si>
    <t>Sorter bez wbudowanego kompresora lub nie wymagający współpracy z kompresorem zewnętrznym</t>
  </si>
  <si>
    <t>Wykonawca zapewni bezpłatny autoryzowany serwis aparatów i stacji wodnych na czas trwania umowy oraz przeglądy analizatorów zgodnie z zaleceniami producenta.</t>
  </si>
  <si>
    <t>Wykonawca zapewni podłączenie oferowanych urządzeń do LIS użytkownika (zapewnienie dwukierunkowej współpracy) i zapewni przeszkolenie personelu laboratorium w zakresie obsługi ( szkolenia instalacyjne)</t>
  </si>
  <si>
    <t>Utylizacja opakowań zgodnie z ustawą</t>
  </si>
  <si>
    <t>Pakiet Nr 6.  Odczynniki, kontrole,kalibratory i materiały zużywalne do własnego  analizatora osadów moczu IRIS Q200 z dzierżawą dwóch  analizatorów zapasowych pracujących na tych samych odczynnikach co aparat własny.</t>
  </si>
  <si>
    <t>Ilość USK op na 2 lata</t>
  </si>
  <si>
    <t>SPSK na 2 lata</t>
  </si>
  <si>
    <t>Lamina</t>
  </si>
  <si>
    <t>IQ Control/Focus set</t>
  </si>
  <si>
    <t>IQ Calibrator Pack</t>
  </si>
  <si>
    <t>Iris Cleanser Pack</t>
  </si>
  <si>
    <t>Iris diluenta Pack</t>
  </si>
  <si>
    <t xml:space="preserve">IQ200 2G ANNUAL CERTIFICATION KIT </t>
  </si>
  <si>
    <t>Q200 SEM I ANNUAL HIGH VOLUME KIT</t>
  </si>
  <si>
    <t>razem</t>
  </si>
  <si>
    <t>dzierżawa aparatów (2szt)</t>
  </si>
  <si>
    <t>Analizator zapasowy pracujący na tych samych odczynnikach, co aparat własny, nie starszy niż 2011r</t>
  </si>
  <si>
    <t>Autoryzowany,bezpłatny serwis na czas trwania umowy ( w tym przeglądy zgodnie z wymogami producenta). Serwis ANALIZATORA IRIS IQ200 SN.2589 ROK PRODUKCJI:2005, PRODUCENT IRIS DIAGNOSTICS będącego własnością  zamawiającego oraz aparatu dzierżawionego</t>
  </si>
  <si>
    <t xml:space="preserve">Wykonawca zapewni min.4 szkolenia (60 min) w zakresie przedmiotu umowy </t>
  </si>
  <si>
    <t>Zamawiający dostarczy zestaw komputerowy do podłączenia analizatora do LIS użytkownika na czas trwania umowy</t>
  </si>
  <si>
    <t xml:space="preserve">Pakiet Nr 7.  Paski do moczu do automatycznego odczytu kompatybilnego z analizatorem IRIS Q200 z dzierżawą trzech aparatów   </t>
  </si>
  <si>
    <t>Pakiet odczynnikowy - paski</t>
  </si>
  <si>
    <t>Płyny eksploatacyjne</t>
  </si>
  <si>
    <t>Kalibratory</t>
  </si>
  <si>
    <t>Kontrole minimum na dwóch poziomach</t>
  </si>
  <si>
    <t>Pochłaniacz wilgoci</t>
  </si>
  <si>
    <t>VELOCITY PM KIT</t>
  </si>
  <si>
    <t>VELOCITY AC ANNUAL CERTIFICATION KIT</t>
  </si>
  <si>
    <t>Dzierżawa analizatora</t>
  </si>
  <si>
    <t>razem dzierżawy</t>
  </si>
  <si>
    <t>Automatyczny analizator do badania moczu - parametry graniczne</t>
  </si>
  <si>
    <t>Rok produkcji aparatu nie wcześniejszy niż 2008</t>
  </si>
  <si>
    <t>W pełni zautomatyzowany proces badania bez udziału operatora w czasie cyklu badania próbek</t>
  </si>
  <si>
    <t>Wydajność analizatora min. 210 ozn./godz.</t>
  </si>
  <si>
    <t>Automatycznie określane parametry: glukoza, bilirubina,ciala ketonowe,ciężar właściwy, erytrocyty, pH,białko, kwas askorbinowy, urobilinogen, azotyny, leukocyty,barwa, klarowność</t>
  </si>
  <si>
    <t>System aspiracji moczu na pasek pomiarowy eliminujący możliwość kontaminacji próbek moczu</t>
  </si>
  <si>
    <t>Minimalna objętość moczu w próbce 2ml</t>
  </si>
  <si>
    <r>
      <t xml:space="preserve">Wykonawca zapewni i ujmie w kalkulacji materiał do codziennej kontroli jakości od niezależnego producenta dla oznaczanych parametrów:  glukoza, ciała ketonowe, urobilinogen,  białko, ciężar właściwy, azotyny, leukocyty, krew, pH,   osad (LWBC, RBC, kryształy), stabilny po otwarciu w temp. 2-25 </t>
    </r>
    <r>
      <rPr>
        <sz val="10"/>
        <rFont val="Arial"/>
        <family val="2"/>
      </rPr>
      <t>°C 30 dni dla w/w parametrów, w dostawach jednej serii przez okres co najmniej 18 miesięcy</t>
    </r>
  </si>
  <si>
    <t>Wykonawca dostarczy mini czytnik pasków kompatybilny z analizatorem elementów upostaciowanych moczu IQ200 ( własność Zamawiajacego)</t>
  </si>
  <si>
    <t>Lp.</t>
  </si>
  <si>
    <t>Nazwa towaru</t>
  </si>
  <si>
    <t>spsk</t>
  </si>
  <si>
    <t>Ilość op. na 2 lata</t>
  </si>
  <si>
    <t>Cena Netto</t>
  </si>
  <si>
    <t>Cena Brutto</t>
  </si>
  <si>
    <t>Wartość netto</t>
  </si>
  <si>
    <t>VAT%</t>
  </si>
  <si>
    <t>Wartość Brutto</t>
  </si>
  <si>
    <t>Producent</t>
  </si>
  <si>
    <t>Numer katalogowy</t>
  </si>
  <si>
    <t>Nazwa własna zgodna z fakturą</t>
  </si>
  <si>
    <t>usk</t>
  </si>
  <si>
    <t>1.</t>
  </si>
  <si>
    <t>op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</si>
  <si>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</si>
  <si>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</si>
  <si>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</si>
  <si>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</si>
  <si>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</si>
  <si>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</si>
  <si>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</si>
  <si>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</si>
  <si>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</si>
  <si>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</si>
  <si>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</si>
  <si>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</si>
  <si>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</si>
  <si>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</si>
  <si>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</si>
  <si>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</si>
  <si>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</si>
  <si>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</si>
  <si>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</si>
  <si>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</si>
  <si>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</si>
  <si>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</si>
  <si>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</si>
  <si>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</si>
  <si>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</si>
  <si>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</si>
  <si>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</si>
  <si>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</si>
  <si>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</si>
  <si>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</si>
  <si>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</si>
  <si>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</si>
  <si>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</si>
  <si>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</si>
  <si>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</si>
  <si>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</si>
  <si>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</si>
  <si>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</si>
  <si>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</si>
  <si>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</si>
  <si>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</si>
  <si>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</si>
  <si>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</si>
  <si>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</si>
  <si>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</si>
  <si>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</si>
  <si>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Serwis analizatorów z czasem reakcji 24 godz. od zgłoszenia awarii przez zamawiającego, a w przypadku nieskutecznej naprawy wymiana  analizatora w ciągu 72 godz.</t>
  </si>
  <si>
    <t>Wykonawca  zapewni tace do urządzenia preanalitycznego w ilości niezbędnej do zabezpieczenia współpracy analizatorów z systemem preanalitycznym.</t>
  </si>
  <si>
    <t>Ilość zamawiana op na 2 lata</t>
  </si>
  <si>
    <t>hematologia na 2 lata</t>
  </si>
  <si>
    <t>ilość m-c</t>
  </si>
  <si>
    <t>Nr aparatu</t>
  </si>
  <si>
    <t>Ogółem</t>
  </si>
  <si>
    <t>.........................................................</t>
  </si>
  <si>
    <t xml:space="preserve">  (pieczęć Wykonawcy)</t>
  </si>
  <si>
    <t>................................................................................................</t>
  </si>
  <si>
    <t xml:space="preserve">   (data i podpis upełnomocnionego przedstawiciela  Wykonawcy)</t>
  </si>
  <si>
    <t xml:space="preserve">                          ................................................................................................</t>
  </si>
  <si>
    <t>Ilość pasków ładowanych jednorazowo min. 300 z możliwością ciągłego doładowywania bez konieczności przerywania pracy aparatu</t>
  </si>
  <si>
    <t>Stabilność testów po załadowaniu min. 5 dni</t>
  </si>
  <si>
    <t>Minimum trzykrotny pomiar każdego pola z zastosowaniem trzech długości fal</t>
  </si>
  <si>
    <t>Podajnik automatyczny na min.60 próbek ładowanych jednorazowo z możliwością doładowania w trakcie pracy</t>
  </si>
  <si>
    <t>Podajnik automatyczny z czytnikiem kodów kreskowych</t>
  </si>
  <si>
    <t>Możliwość bezpośredniego połączenia aparatu z automatycznym analizatorem osadu moczu, umożliwiający sterowanie obydwoma analizatorami z poziomu jednego ekranu operatora oraz bez konieczności przenoszenia próbek między aparatami</t>
  </si>
  <si>
    <t>Wbudowana baza danych na min. 10 000 wyników pacjentów</t>
  </si>
  <si>
    <t>Wykonawca dostarczy zestaw komputerowy zewnętrzny do programu LIS użytkownika na czas trwania umowy</t>
  </si>
  <si>
    <t>Autoryzowany,bezpłatny serwis w trakcie trwania umowy</t>
  </si>
  <si>
    <t>Przegląd aparatu  zgodnie z harmonogramem w  czasie trwania umowy</t>
  </si>
  <si>
    <t>Min.2 szkolenia  (60 min) związane z przedmiotem umowy w trakcie trwania umowy.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</si>
</sst>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\ [$zł-415];\-#,##0.00\ [$zł-415]"/>
    <numFmt numFmtId="166" formatCode="#,##0.00\ [$zł-415];[Red]\-#,##0.00\ [$zł-415]"/>
    <numFmt numFmtId="167" formatCode="#,##0.00&quot; zł&quot;"/>
    <numFmt numFmtId="168" formatCode="#,##0.00\ _z_ł"/>
    <numFmt numFmtId="169" formatCode="#,##0.0000\ [$zł-415];\-#,##0.0000\ [$zł-415]"/>
    <numFmt numFmtId="170" formatCode="#,##0.0000\ [$zł-415];[Red]\-#,##0.0000\ [$zł-415]"/>
    <numFmt numFmtId="171" formatCode="#,##0_ ;[Red]\-#,##0\ "/>
    <numFmt numFmtId="172" formatCode="#,##0&quot; zł&quot;;[Red]\-#,##0&quot; zł&quot;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2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20" fillId="18" borderId="9" xfId="0" applyFont="1" applyFill="1" applyBorder="1" applyAlignment="1">
      <alignment horizontal="center" vertical="center" wrapText="1"/>
    </xf>
    <xf numFmtId="165" fontId="20" fillId="18" borderId="9" xfId="0" applyNumberFormat="1" applyFont="1" applyFill="1" applyBorder="1" applyAlignment="1">
      <alignment horizontal="center" vertical="center" wrapText="1"/>
    </xf>
    <xf numFmtId="4" fontId="20" fillId="18" borderId="9" xfId="0" applyNumberFormat="1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166" fontId="19" fillId="0" borderId="9" xfId="0" applyNumberFormat="1" applyFont="1" applyFill="1" applyBorder="1" applyAlignment="1">
      <alignment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horizontal="center"/>
    </xf>
    <xf numFmtId="164" fontId="20" fillId="0" borderId="9" xfId="0" applyNumberFormat="1" applyFont="1" applyFill="1" applyBorder="1" applyAlignment="1">
      <alignment/>
    </xf>
    <xf numFmtId="165" fontId="19" fillId="0" borderId="9" xfId="0" applyNumberFormat="1" applyFont="1" applyBorder="1" applyAlignment="1">
      <alignment/>
    </xf>
    <xf numFmtId="166" fontId="19" fillId="0" borderId="9" xfId="0" applyNumberFormat="1" applyFont="1" applyBorder="1" applyAlignment="1">
      <alignment/>
    </xf>
    <xf numFmtId="9" fontId="19" fillId="0" borderId="9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19" borderId="9" xfId="0" applyFont="1" applyFill="1" applyBorder="1" applyAlignment="1">
      <alignment horizontal="center" vertical="center" wrapText="1"/>
    </xf>
    <xf numFmtId="4" fontId="20" fillId="19" borderId="9" xfId="0" applyNumberFormat="1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wrapText="1"/>
    </xf>
    <xf numFmtId="166" fontId="19" fillId="0" borderId="9" xfId="0" applyNumberFormat="1" applyFont="1" applyBorder="1" applyAlignment="1">
      <alignment/>
    </xf>
    <xf numFmtId="9" fontId="19" fillId="0" borderId="9" xfId="0" applyNumberFormat="1" applyFont="1" applyBorder="1" applyAlignment="1">
      <alignment horizontal="center"/>
    </xf>
    <xf numFmtId="0" fontId="19" fillId="0" borderId="9" xfId="0" applyFont="1" applyFill="1" applyBorder="1" applyAlignment="1">
      <alignment horizontal="left" wrapText="1"/>
    </xf>
    <xf numFmtId="166" fontId="19" fillId="0" borderId="9" xfId="0" applyNumberFormat="1" applyFont="1" applyFill="1" applyBorder="1" applyAlignment="1">
      <alignment/>
    </xf>
    <xf numFmtId="0" fontId="19" fillId="0" borderId="9" xfId="0" applyFont="1" applyFill="1" applyBorder="1" applyAlignment="1">
      <alignment horizontal="center"/>
    </xf>
    <xf numFmtId="0" fontId="19" fillId="0" borderId="9" xfId="0" applyFont="1" applyBorder="1" applyAlignment="1">
      <alignment/>
    </xf>
    <xf numFmtId="166" fontId="19" fillId="0" borderId="0" xfId="0" applyNumberFormat="1" applyFont="1" applyFill="1" applyBorder="1" applyAlignment="1">
      <alignment/>
    </xf>
    <xf numFmtId="0" fontId="20" fillId="18" borderId="9" xfId="0" applyFont="1" applyFill="1" applyBorder="1" applyAlignment="1">
      <alignment horizontal="center" vertical="center" wrapText="1"/>
    </xf>
    <xf numFmtId="165" fontId="20" fillId="18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wrapText="1"/>
    </xf>
    <xf numFmtId="0" fontId="19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20" fillId="0" borderId="9" xfId="0" applyFont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0" fillId="0" borderId="9" xfId="0" applyFont="1" applyBorder="1" applyAlignment="1">
      <alignment/>
    </xf>
    <xf numFmtId="2" fontId="19" fillId="0" borderId="0" xfId="0" applyNumberFormat="1" applyFont="1" applyAlignment="1">
      <alignment/>
    </xf>
    <xf numFmtId="9" fontId="19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2" fontId="20" fillId="19" borderId="9" xfId="0" applyNumberFormat="1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wrapText="1"/>
    </xf>
    <xf numFmtId="9" fontId="20" fillId="19" borderId="9" xfId="0" applyNumberFormat="1" applyFont="1" applyFill="1" applyBorder="1" applyAlignment="1">
      <alignment horizontal="center" vertical="center" wrapText="1"/>
    </xf>
    <xf numFmtId="4" fontId="20" fillId="6" borderId="9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167" fontId="19" fillId="0" borderId="9" xfId="0" applyNumberFormat="1" applyFont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 wrapText="1"/>
    </xf>
    <xf numFmtId="167" fontId="19" fillId="0" borderId="9" xfId="0" applyNumberFormat="1" applyFont="1" applyBorder="1" applyAlignment="1">
      <alignment/>
    </xf>
    <xf numFmtId="0" fontId="19" fillId="0" borderId="9" xfId="0" applyFont="1" applyFill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3" fontId="19" fillId="0" borderId="9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 wrapText="1"/>
    </xf>
    <xf numFmtId="167" fontId="19" fillId="0" borderId="10" xfId="0" applyNumberFormat="1" applyFont="1" applyBorder="1" applyAlignment="1">
      <alignment/>
    </xf>
    <xf numFmtId="0" fontId="20" fillId="18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3" fontId="19" fillId="0" borderId="13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9" fontId="19" fillId="0" borderId="13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 wrapText="1"/>
    </xf>
    <xf numFmtId="167" fontId="19" fillId="0" borderId="14" xfId="0" applyNumberFormat="1" applyFont="1" applyFill="1" applyBorder="1" applyAlignment="1">
      <alignment/>
    </xf>
    <xf numFmtId="0" fontId="19" fillId="0" borderId="15" xfId="0" applyFont="1" applyFill="1" applyBorder="1" applyAlignment="1">
      <alignment wrapText="1"/>
    </xf>
    <xf numFmtId="167" fontId="19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wrapText="1"/>
    </xf>
    <xf numFmtId="3" fontId="19" fillId="0" borderId="18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167" fontId="19" fillId="0" borderId="18" xfId="0" applyNumberFormat="1" applyFont="1" applyBorder="1" applyAlignment="1">
      <alignment horizontal="center"/>
    </xf>
    <xf numFmtId="165" fontId="19" fillId="0" borderId="18" xfId="0" applyNumberFormat="1" applyFont="1" applyBorder="1" applyAlignment="1">
      <alignment/>
    </xf>
    <xf numFmtId="166" fontId="19" fillId="0" borderId="18" xfId="0" applyNumberFormat="1" applyFont="1" applyBorder="1" applyAlignment="1">
      <alignment/>
    </xf>
    <xf numFmtId="9" fontId="19" fillId="0" borderId="18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167" fontId="19" fillId="0" borderId="18" xfId="0" applyNumberFormat="1" applyFont="1" applyFill="1" applyBorder="1" applyAlignment="1">
      <alignment horizontal="center" wrapText="1"/>
    </xf>
    <xf numFmtId="167" fontId="19" fillId="0" borderId="19" xfId="0" applyNumberFormat="1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9" xfId="0" applyFont="1" applyBorder="1" applyAlignment="1">
      <alignment wrapText="1"/>
    </xf>
    <xf numFmtId="3" fontId="20" fillId="0" borderId="9" xfId="0" applyNumberFormat="1" applyFont="1" applyBorder="1" applyAlignment="1">
      <alignment horizontal="center"/>
    </xf>
    <xf numFmtId="164" fontId="20" fillId="0" borderId="9" xfId="0" applyNumberFormat="1" applyFont="1" applyBorder="1" applyAlignment="1">
      <alignment/>
    </xf>
    <xf numFmtId="2" fontId="20" fillId="0" borderId="9" xfId="0" applyNumberFormat="1" applyFont="1" applyBorder="1" applyAlignment="1">
      <alignment horizontal="center"/>
    </xf>
    <xf numFmtId="167" fontId="20" fillId="0" borderId="9" xfId="0" applyNumberFormat="1" applyFont="1" applyBorder="1" applyAlignment="1">
      <alignment/>
    </xf>
    <xf numFmtId="167" fontId="20" fillId="0" borderId="9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5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2" fontId="20" fillId="18" borderId="9" xfId="0" applyNumberFormat="1" applyFont="1" applyFill="1" applyBorder="1" applyAlignment="1">
      <alignment horizontal="center" vertical="center" wrapText="1"/>
    </xf>
    <xf numFmtId="9" fontId="20" fillId="18" borderId="9" xfId="0" applyNumberFormat="1" applyFont="1" applyFill="1" applyBorder="1" applyAlignment="1">
      <alignment horizontal="center" vertical="center" wrapText="1"/>
    </xf>
    <xf numFmtId="14" fontId="20" fillId="18" borderId="9" xfId="0" applyNumberFormat="1" applyFont="1" applyFill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9" fontId="19" fillId="0" borderId="9" xfId="0" applyNumberFormat="1" applyFont="1" applyFill="1" applyBorder="1" applyAlignment="1">
      <alignment horizontal="center" wrapText="1"/>
    </xf>
    <xf numFmtId="167" fontId="19" fillId="0" borderId="9" xfId="0" applyNumberFormat="1" applyFont="1" applyFill="1" applyBorder="1" applyAlignment="1">
      <alignment horizontal="right"/>
    </xf>
    <xf numFmtId="166" fontId="19" fillId="0" borderId="9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 horizontal="right" wrapText="1"/>
    </xf>
    <xf numFmtId="167" fontId="19" fillId="0" borderId="9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 horizontal="center" wrapText="1"/>
    </xf>
    <xf numFmtId="167" fontId="19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right" wrapText="1"/>
    </xf>
    <xf numFmtId="167" fontId="19" fillId="0" borderId="0" xfId="0" applyNumberFormat="1" applyFont="1" applyFill="1" applyBorder="1" applyAlignment="1">
      <alignment/>
    </xf>
    <xf numFmtId="0" fontId="20" fillId="6" borderId="9" xfId="0" applyFont="1" applyFill="1" applyBorder="1" applyAlignment="1">
      <alignment horizontal="center"/>
    </xf>
    <xf numFmtId="169" fontId="19" fillId="0" borderId="9" xfId="0" applyNumberFormat="1" applyFont="1" applyBorder="1" applyAlignment="1">
      <alignment/>
    </xf>
    <xf numFmtId="170" fontId="19" fillId="0" borderId="9" xfId="0" applyNumberFormat="1" applyFont="1" applyBorder="1" applyAlignment="1">
      <alignment/>
    </xf>
    <xf numFmtId="169" fontId="19" fillId="0" borderId="0" xfId="0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171" fontId="19" fillId="0" borderId="9" xfId="0" applyNumberFormat="1" applyFont="1" applyBorder="1" applyAlignment="1">
      <alignment horizontal="center"/>
    </xf>
    <xf numFmtId="0" fontId="20" fillId="18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wrapText="1"/>
    </xf>
    <xf numFmtId="3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165" fontId="19" fillId="0" borderId="20" xfId="0" applyNumberFormat="1" applyFont="1" applyBorder="1" applyAlignment="1">
      <alignment/>
    </xf>
    <xf numFmtId="166" fontId="19" fillId="0" borderId="20" xfId="0" applyNumberFormat="1" applyFont="1" applyBorder="1" applyAlignment="1">
      <alignment/>
    </xf>
    <xf numFmtId="166" fontId="20" fillId="0" borderId="20" xfId="0" applyNumberFormat="1" applyFont="1" applyBorder="1" applyAlignment="1">
      <alignment/>
    </xf>
    <xf numFmtId="166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19" fillId="0" borderId="9" xfId="0" applyNumberFormat="1" applyFont="1" applyBorder="1" applyAlignment="1">
      <alignment/>
    </xf>
    <xf numFmtId="0" fontId="19" fillId="0" borderId="9" xfId="0" applyFont="1" applyFill="1" applyBorder="1" applyAlignment="1">
      <alignment/>
    </xf>
    <xf numFmtId="166" fontId="20" fillId="0" borderId="9" xfId="0" applyNumberFormat="1" applyFont="1" applyBorder="1" applyAlignment="1">
      <alignment/>
    </xf>
    <xf numFmtId="0" fontId="19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0" fillId="6" borderId="21" xfId="0" applyFill="1" applyBorder="1" applyAlignment="1">
      <alignment/>
    </xf>
    <xf numFmtId="0" fontId="20" fillId="6" borderId="10" xfId="0" applyFont="1" applyFill="1" applyBorder="1" applyAlignment="1">
      <alignment horizontal="center" wrapText="1" readingOrder="1"/>
    </xf>
    <xf numFmtId="0" fontId="22" fillId="0" borderId="21" xfId="0" applyFont="1" applyBorder="1" applyAlignment="1">
      <alignment/>
    </xf>
    <xf numFmtId="0" fontId="19" fillId="6" borderId="21" xfId="0" applyNumberFormat="1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3" fontId="20" fillId="18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4" fontId="19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 wrapText="1"/>
    </xf>
    <xf numFmtId="166" fontId="20" fillId="0" borderId="9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9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20" fillId="6" borderId="9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19" borderId="0" xfId="0" applyFont="1" applyFill="1" applyAlignment="1">
      <alignment/>
    </xf>
    <xf numFmtId="0" fontId="20" fillId="0" borderId="9" xfId="0" applyFont="1" applyBorder="1" applyAlignment="1">
      <alignment horizontal="left" wrapText="1"/>
    </xf>
    <xf numFmtId="0" fontId="20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/>
    </xf>
    <xf numFmtId="0" fontId="20" fillId="0" borderId="23" xfId="0" applyFont="1" applyFill="1" applyBorder="1" applyAlignment="1">
      <alignment/>
    </xf>
    <xf numFmtId="0" fontId="20" fillId="18" borderId="0" xfId="0" applyFont="1" applyFill="1" applyAlignment="1">
      <alignment/>
    </xf>
    <xf numFmtId="0" fontId="19" fillId="0" borderId="9" xfId="0" applyFont="1" applyBorder="1" applyAlignment="1">
      <alignment horizontal="left" wrapText="1"/>
    </xf>
    <xf numFmtId="0" fontId="20" fillId="18" borderId="9" xfId="0" applyNumberFormat="1" applyFont="1" applyFill="1" applyBorder="1" applyAlignment="1">
      <alignment horizontal="center"/>
    </xf>
    <xf numFmtId="0" fontId="20" fillId="6" borderId="11" xfId="0" applyFont="1" applyFill="1" applyBorder="1" applyAlignment="1">
      <alignment/>
    </xf>
    <xf numFmtId="0" fontId="19" fillId="6" borderId="24" xfId="0" applyFont="1" applyFill="1" applyBorder="1" applyAlignment="1">
      <alignment horizontal="center"/>
    </xf>
    <xf numFmtId="0" fontId="19" fillId="0" borderId="9" xfId="0" applyFont="1" applyBorder="1" applyAlignment="1">
      <alignment horizontal="left" vertical="center" wrapText="1"/>
    </xf>
    <xf numFmtId="0" fontId="19" fillId="6" borderId="11" xfId="0" applyFont="1" applyFill="1" applyBorder="1" applyAlignment="1">
      <alignment horizontal="center"/>
    </xf>
    <xf numFmtId="0" fontId="19" fillId="2" borderId="9" xfId="0" applyFont="1" applyFill="1" applyBorder="1" applyAlignment="1">
      <alignment/>
    </xf>
    <xf numFmtId="0" fontId="19" fillId="2" borderId="21" xfId="0" applyFont="1" applyFill="1" applyBorder="1" applyAlignment="1">
      <alignment horizontal="left" vertical="center" wrapText="1"/>
    </xf>
    <xf numFmtId="0" fontId="20" fillId="5" borderId="21" xfId="0" applyFont="1" applyFill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 indent="15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0" fillId="5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" fontId="20" fillId="18" borderId="9" xfId="0" applyNumberFormat="1" applyFont="1" applyFill="1" applyBorder="1" applyAlignment="1">
      <alignment horizontal="center" vertical="center" wrapText="1"/>
    </xf>
    <xf numFmtId="167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" fontId="19" fillId="0" borderId="9" xfId="0" applyNumberFormat="1" applyFont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008080"/>
      <rgbColor rgb="00C0C0C0"/>
      <rgbColor rgb="0094BD5E"/>
      <rgbColor rgb="009999FF"/>
      <rgbColor rgb="00FF3366"/>
      <rgbColor rgb="00FFFFCC"/>
      <rgbColor rgb="00CCFFFF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CCCC00"/>
      <rgbColor rgb="00FFDD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26"/>
  <sheetViews>
    <sheetView tabSelected="1" zoomScale="120" zoomScaleNormal="120" workbookViewId="0" topLeftCell="I3">
      <selection activeCell="O112" sqref="O112"/>
    </sheetView>
  </sheetViews>
  <sheetFormatPr defaultColWidth="9.140625" defaultRowHeight="12.75"/>
  <cols>
    <col min="1" max="1" width="4.28125" style="1" customWidth="1"/>
    <col min="2" max="2" width="22.8515625" style="1" customWidth="1"/>
    <col min="3" max="3" width="8.7109375" style="1" customWidth="1"/>
    <col min="4" max="4" width="0" style="1" hidden="1" customWidth="1"/>
    <col min="5" max="5" width="5.421875" style="1" customWidth="1"/>
    <col min="6" max="6" width="0" style="44" hidden="1" customWidth="1"/>
    <col min="7" max="7" width="6.8515625" style="2" customWidth="1"/>
    <col min="8" max="8" width="13.140625" style="1" customWidth="1"/>
    <col min="9" max="9" width="10.8515625" style="1" customWidth="1"/>
    <col min="10" max="10" width="11.8515625" style="1" customWidth="1"/>
    <col min="11" max="11" width="6.7109375" style="45" customWidth="1"/>
    <col min="12" max="12" width="11.8515625" style="1" customWidth="1"/>
    <col min="13" max="13" width="11.00390625" style="3" customWidth="1"/>
    <col min="14" max="14" width="12.28125" style="1" customWidth="1"/>
    <col min="15" max="15" width="12.57421875" style="1" customWidth="1"/>
    <col min="16" max="19" width="0" style="1" hidden="1" customWidth="1"/>
    <col min="20" max="16384" width="9.140625" style="1" customWidth="1"/>
  </cols>
  <sheetData>
    <row r="3" ht="11.25">
      <c r="B3" s="218" t="s">
        <v>210</v>
      </c>
    </row>
    <row r="4" ht="11.25">
      <c r="B4" s="218" t="s">
        <v>211</v>
      </c>
    </row>
    <row r="5" spans="1:16" ht="31.5" customHeight="1">
      <c r="A5" s="223" t="s">
        <v>26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46"/>
    </row>
    <row r="6" spans="1:16" ht="11.25">
      <c r="A6" s="47"/>
      <c r="B6" s="47"/>
      <c r="C6" s="47"/>
      <c r="D6" s="47"/>
      <c r="E6" s="47"/>
      <c r="F6" s="48"/>
      <c r="G6" s="4"/>
      <c r="H6" s="49"/>
      <c r="I6" s="49"/>
      <c r="J6" s="47"/>
      <c r="K6" s="50"/>
      <c r="L6" s="47"/>
      <c r="M6" s="49"/>
      <c r="N6" s="47"/>
      <c r="O6" s="47"/>
      <c r="P6" s="47"/>
    </row>
    <row r="7" spans="1:16" ht="33.75">
      <c r="A7" s="5" t="s">
        <v>27</v>
      </c>
      <c r="B7" s="24" t="s">
        <v>143</v>
      </c>
      <c r="C7" s="24" t="s">
        <v>28</v>
      </c>
      <c r="D7" s="24" t="s">
        <v>29</v>
      </c>
      <c r="E7" s="24" t="s">
        <v>4</v>
      </c>
      <c r="F7" s="51"/>
      <c r="G7" s="52" t="s">
        <v>30</v>
      </c>
      <c r="H7" s="24" t="s">
        <v>31</v>
      </c>
      <c r="I7" s="24" t="s">
        <v>32</v>
      </c>
      <c r="J7" s="24" t="s">
        <v>148</v>
      </c>
      <c r="K7" s="53" t="s">
        <v>149</v>
      </c>
      <c r="L7" s="24" t="s">
        <v>150</v>
      </c>
      <c r="M7" s="24" t="s">
        <v>151</v>
      </c>
      <c r="N7" s="25" t="s">
        <v>152</v>
      </c>
      <c r="O7" s="25" t="s">
        <v>153</v>
      </c>
      <c r="P7" s="54"/>
    </row>
    <row r="8" spans="1:18" ht="11.25">
      <c r="A8" s="8" t="s">
        <v>155</v>
      </c>
      <c r="B8" s="15" t="s">
        <v>14</v>
      </c>
      <c r="C8" s="9">
        <v>6000</v>
      </c>
      <c r="D8" s="9">
        <v>500</v>
      </c>
      <c r="E8" s="55" t="s">
        <v>33</v>
      </c>
      <c r="F8" s="56">
        <f aca="true" t="shared" si="0" ref="F8:F47">C8/D8</f>
        <v>12</v>
      </c>
      <c r="G8" s="57"/>
      <c r="H8" s="58"/>
      <c r="I8" s="18"/>
      <c r="J8" s="19"/>
      <c r="K8" s="20"/>
      <c r="L8" s="58"/>
      <c r="M8" s="56"/>
      <c r="N8" s="59"/>
      <c r="O8" s="60"/>
      <c r="P8" s="15" t="s">
        <v>14</v>
      </c>
      <c r="Q8" s="1">
        <v>8</v>
      </c>
      <c r="R8" s="1">
        <f aca="true" t="shared" si="1" ref="R8:R28">Q8/22*24</f>
        <v>8.727272727272727</v>
      </c>
    </row>
    <row r="9" spans="1:18" ht="22.5">
      <c r="A9" s="8" t="s">
        <v>157</v>
      </c>
      <c r="B9" s="61" t="s">
        <v>8</v>
      </c>
      <c r="C9" s="9">
        <v>93000</v>
      </c>
      <c r="D9" s="9">
        <v>3120</v>
      </c>
      <c r="E9" s="55" t="s">
        <v>33</v>
      </c>
      <c r="F9" s="56">
        <f t="shared" si="0"/>
        <v>29.807692307692307</v>
      </c>
      <c r="G9" s="57"/>
      <c r="H9" s="58"/>
      <c r="I9" s="18"/>
      <c r="J9" s="19"/>
      <c r="K9" s="20"/>
      <c r="L9" s="58"/>
      <c r="M9" s="56"/>
      <c r="N9" s="59"/>
      <c r="O9" s="60"/>
      <c r="P9" s="61" t="s">
        <v>8</v>
      </c>
      <c r="Q9" s="1">
        <v>9</v>
      </c>
      <c r="R9" s="1">
        <f t="shared" si="1"/>
        <v>9.818181818181818</v>
      </c>
    </row>
    <row r="10" spans="1:18" ht="33.75">
      <c r="A10" s="8" t="s">
        <v>158</v>
      </c>
      <c r="B10" s="62" t="s">
        <v>34</v>
      </c>
      <c r="C10" s="9">
        <v>14000</v>
      </c>
      <c r="D10" s="9">
        <v>920</v>
      </c>
      <c r="E10" s="55" t="s">
        <v>33</v>
      </c>
      <c r="F10" s="56">
        <f t="shared" si="0"/>
        <v>15.217391304347826</v>
      </c>
      <c r="G10" s="57"/>
      <c r="H10" s="58"/>
      <c r="I10" s="18"/>
      <c r="J10" s="19"/>
      <c r="K10" s="20"/>
      <c r="L10" s="58"/>
      <c r="M10" s="56"/>
      <c r="N10" s="59"/>
      <c r="O10" s="60"/>
      <c r="P10" s="62" t="s">
        <v>34</v>
      </c>
      <c r="Q10" s="1">
        <v>6</v>
      </c>
      <c r="R10" s="1">
        <f t="shared" si="1"/>
        <v>6.545454545454545</v>
      </c>
    </row>
    <row r="11" spans="1:18" ht="11.25">
      <c r="A11" s="8" t="s">
        <v>159</v>
      </c>
      <c r="B11" s="62" t="s">
        <v>35</v>
      </c>
      <c r="C11" s="9">
        <v>140000</v>
      </c>
      <c r="D11" s="9">
        <v>3920</v>
      </c>
      <c r="E11" s="55" t="s">
        <v>33</v>
      </c>
      <c r="F11" s="56">
        <f t="shared" si="0"/>
        <v>35.714285714285715</v>
      </c>
      <c r="G11" s="57"/>
      <c r="H11" s="58"/>
      <c r="I11" s="18"/>
      <c r="J11" s="19"/>
      <c r="K11" s="20"/>
      <c r="L11" s="58"/>
      <c r="M11" s="56"/>
      <c r="N11" s="59"/>
      <c r="O11" s="60"/>
      <c r="P11" s="62" t="s">
        <v>35</v>
      </c>
      <c r="Q11" s="1">
        <v>27</v>
      </c>
      <c r="R11" s="1">
        <f t="shared" si="1"/>
        <v>29.454545454545453</v>
      </c>
    </row>
    <row r="12" spans="1:18" ht="11.25">
      <c r="A12" s="8" t="s">
        <v>160</v>
      </c>
      <c r="B12" s="14" t="s">
        <v>36</v>
      </c>
      <c r="C12" s="9">
        <v>100000</v>
      </c>
      <c r="D12" s="9">
        <v>7840</v>
      </c>
      <c r="E12" s="55" t="s">
        <v>33</v>
      </c>
      <c r="F12" s="56">
        <f t="shared" si="0"/>
        <v>12.755102040816327</v>
      </c>
      <c r="G12" s="57"/>
      <c r="H12" s="58"/>
      <c r="I12" s="18"/>
      <c r="J12" s="19"/>
      <c r="K12" s="20"/>
      <c r="L12" s="58"/>
      <c r="M12" s="56"/>
      <c r="N12" s="59"/>
      <c r="O12" s="60"/>
      <c r="P12" s="14" t="s">
        <v>36</v>
      </c>
      <c r="Q12" s="1">
        <v>12</v>
      </c>
      <c r="R12" s="1">
        <f t="shared" si="1"/>
        <v>13.09090909090909</v>
      </c>
    </row>
    <row r="13" spans="1:18" ht="22.5">
      <c r="A13" s="8" t="s">
        <v>161</v>
      </c>
      <c r="B13" s="15" t="s">
        <v>11</v>
      </c>
      <c r="C13" s="9">
        <v>55000</v>
      </c>
      <c r="D13" s="9">
        <v>3280</v>
      </c>
      <c r="E13" s="55" t="s">
        <v>33</v>
      </c>
      <c r="F13" s="56">
        <f t="shared" si="0"/>
        <v>16.76829268292683</v>
      </c>
      <c r="G13" s="57"/>
      <c r="H13" s="58"/>
      <c r="I13" s="18"/>
      <c r="J13" s="19"/>
      <c r="K13" s="20"/>
      <c r="L13" s="58"/>
      <c r="M13" s="56"/>
      <c r="N13" s="59"/>
      <c r="O13" s="60"/>
      <c r="P13" s="15" t="s">
        <v>11</v>
      </c>
      <c r="Q13" s="1">
        <v>11</v>
      </c>
      <c r="R13" s="1">
        <f t="shared" si="1"/>
        <v>12</v>
      </c>
    </row>
    <row r="14" spans="1:18" ht="11.25">
      <c r="A14" s="8" t="s">
        <v>162</v>
      </c>
      <c r="B14" s="15" t="s">
        <v>12</v>
      </c>
      <c r="C14" s="9">
        <v>50000</v>
      </c>
      <c r="D14" s="9">
        <v>2600</v>
      </c>
      <c r="E14" s="63" t="s">
        <v>33</v>
      </c>
      <c r="F14" s="56">
        <f t="shared" si="0"/>
        <v>19.23076923076923</v>
      </c>
      <c r="G14" s="57"/>
      <c r="H14" s="58"/>
      <c r="I14" s="18"/>
      <c r="J14" s="19"/>
      <c r="K14" s="20"/>
      <c r="L14" s="58"/>
      <c r="M14" s="56"/>
      <c r="N14" s="59"/>
      <c r="O14" s="60"/>
      <c r="P14" s="15" t="s">
        <v>12</v>
      </c>
      <c r="Q14" s="1">
        <v>15</v>
      </c>
      <c r="R14" s="1">
        <f t="shared" si="1"/>
        <v>16.363636363636363</v>
      </c>
    </row>
    <row r="15" spans="1:18" ht="11.25">
      <c r="A15" s="8" t="s">
        <v>163</v>
      </c>
      <c r="B15" s="15" t="s">
        <v>37</v>
      </c>
      <c r="C15" s="9">
        <v>40000</v>
      </c>
      <c r="D15" s="9">
        <v>2560</v>
      </c>
      <c r="E15" s="63" t="s">
        <v>33</v>
      </c>
      <c r="F15" s="56">
        <f t="shared" si="0"/>
        <v>15.625</v>
      </c>
      <c r="G15" s="57"/>
      <c r="H15" s="58"/>
      <c r="I15" s="18"/>
      <c r="J15" s="19"/>
      <c r="K15" s="20"/>
      <c r="L15" s="58"/>
      <c r="M15" s="56"/>
      <c r="N15" s="59"/>
      <c r="O15" s="60"/>
      <c r="P15" s="15" t="s">
        <v>37</v>
      </c>
      <c r="Q15" s="1">
        <v>9</v>
      </c>
      <c r="R15" s="1">
        <f t="shared" si="1"/>
        <v>9.818181818181818</v>
      </c>
    </row>
    <row r="16" spans="1:18" ht="22.5">
      <c r="A16" s="8" t="s">
        <v>164</v>
      </c>
      <c r="B16" s="14" t="s">
        <v>9</v>
      </c>
      <c r="C16" s="9">
        <v>58000</v>
      </c>
      <c r="D16" s="9">
        <v>3000</v>
      </c>
      <c r="E16" s="55" t="s">
        <v>33</v>
      </c>
      <c r="F16" s="56">
        <f t="shared" si="0"/>
        <v>19.333333333333332</v>
      </c>
      <c r="G16" s="57"/>
      <c r="H16" s="58"/>
      <c r="I16" s="18"/>
      <c r="J16" s="19"/>
      <c r="K16" s="20"/>
      <c r="L16" s="58"/>
      <c r="M16" s="56"/>
      <c r="N16" s="59"/>
      <c r="O16" s="60"/>
      <c r="P16" s="14" t="s">
        <v>9</v>
      </c>
      <c r="Q16" s="1">
        <v>11</v>
      </c>
      <c r="R16" s="1">
        <f t="shared" si="1"/>
        <v>12</v>
      </c>
    </row>
    <row r="17" spans="1:18" ht="11.25">
      <c r="A17" s="8" t="s">
        <v>165</v>
      </c>
      <c r="B17" s="14" t="s">
        <v>38</v>
      </c>
      <c r="C17" s="9">
        <v>45000</v>
      </c>
      <c r="D17" s="9">
        <v>4480</v>
      </c>
      <c r="E17" s="55" t="s">
        <v>33</v>
      </c>
      <c r="F17" s="56">
        <f t="shared" si="0"/>
        <v>10.044642857142858</v>
      </c>
      <c r="G17" s="57"/>
      <c r="H17" s="58"/>
      <c r="I17" s="18"/>
      <c r="J17" s="19"/>
      <c r="K17" s="20"/>
      <c r="L17" s="58"/>
      <c r="M17" s="56"/>
      <c r="N17" s="59"/>
      <c r="O17" s="60"/>
      <c r="P17" s="14" t="s">
        <v>38</v>
      </c>
      <c r="Q17" s="1">
        <v>7</v>
      </c>
      <c r="R17" s="1">
        <f t="shared" si="1"/>
        <v>7.636363636363637</v>
      </c>
    </row>
    <row r="18" spans="1:18" ht="11.25">
      <c r="A18" s="8" t="s">
        <v>166</v>
      </c>
      <c r="B18" s="14" t="s">
        <v>39</v>
      </c>
      <c r="C18" s="9">
        <v>140000</v>
      </c>
      <c r="D18" s="9">
        <v>4920</v>
      </c>
      <c r="E18" s="55" t="s">
        <v>33</v>
      </c>
      <c r="F18" s="56">
        <f t="shared" si="0"/>
        <v>28.45528455284553</v>
      </c>
      <c r="G18" s="57"/>
      <c r="H18" s="58"/>
      <c r="I18" s="18"/>
      <c r="J18" s="19"/>
      <c r="K18" s="20"/>
      <c r="L18" s="58"/>
      <c r="M18" s="56"/>
      <c r="N18" s="59"/>
      <c r="O18" s="60"/>
      <c r="P18" s="14" t="s">
        <v>39</v>
      </c>
      <c r="Q18" s="1">
        <v>23</v>
      </c>
      <c r="R18" s="1">
        <f t="shared" si="1"/>
        <v>25.09090909090909</v>
      </c>
    </row>
    <row r="19" spans="1:18" ht="11.25">
      <c r="A19" s="8" t="s">
        <v>167</v>
      </c>
      <c r="B19" s="14" t="s">
        <v>15</v>
      </c>
      <c r="C19" s="9">
        <v>250000</v>
      </c>
      <c r="D19" s="9">
        <v>3960</v>
      </c>
      <c r="E19" s="55" t="s">
        <v>33</v>
      </c>
      <c r="F19" s="56">
        <f t="shared" si="0"/>
        <v>63.13131313131313</v>
      </c>
      <c r="G19" s="57"/>
      <c r="H19" s="58"/>
      <c r="I19" s="18"/>
      <c r="J19" s="19"/>
      <c r="K19" s="20"/>
      <c r="L19" s="58"/>
      <c r="M19" s="56"/>
      <c r="N19" s="59"/>
      <c r="O19" s="60"/>
      <c r="P19" s="14" t="s">
        <v>15</v>
      </c>
      <c r="Q19" s="1">
        <v>48</v>
      </c>
      <c r="R19" s="1">
        <f t="shared" si="1"/>
        <v>52.36363636363636</v>
      </c>
    </row>
    <row r="20" spans="1:18" ht="33.75">
      <c r="A20" s="8" t="s">
        <v>168</v>
      </c>
      <c r="B20" s="14" t="s">
        <v>16</v>
      </c>
      <c r="C20" s="9">
        <v>10000</v>
      </c>
      <c r="D20" s="9">
        <v>1440</v>
      </c>
      <c r="E20" s="55" t="s">
        <v>33</v>
      </c>
      <c r="F20" s="56">
        <f t="shared" si="0"/>
        <v>6.944444444444445</v>
      </c>
      <c r="G20" s="57"/>
      <c r="H20" s="64"/>
      <c r="I20" s="18"/>
      <c r="J20" s="19"/>
      <c r="K20" s="20"/>
      <c r="L20" s="58"/>
      <c r="M20" s="56"/>
      <c r="N20" s="59"/>
      <c r="O20" s="60"/>
      <c r="P20" s="14" t="s">
        <v>16</v>
      </c>
      <c r="Q20" s="1">
        <v>1</v>
      </c>
      <c r="R20" s="1">
        <f t="shared" si="1"/>
        <v>1.0909090909090908</v>
      </c>
    </row>
    <row r="21" spans="1:18" ht="22.5">
      <c r="A21" s="8" t="s">
        <v>169</v>
      </c>
      <c r="B21" s="15" t="s">
        <v>40</v>
      </c>
      <c r="C21" s="9">
        <v>65000</v>
      </c>
      <c r="D21" s="9">
        <v>3520</v>
      </c>
      <c r="E21" s="63" t="s">
        <v>33</v>
      </c>
      <c r="F21" s="56">
        <f t="shared" si="0"/>
        <v>18.46590909090909</v>
      </c>
      <c r="G21" s="57"/>
      <c r="H21" s="58"/>
      <c r="I21" s="18"/>
      <c r="J21" s="19"/>
      <c r="K21" s="20"/>
      <c r="L21" s="58"/>
      <c r="M21" s="56"/>
      <c r="N21" s="59"/>
      <c r="O21" s="60"/>
      <c r="P21" s="15" t="s">
        <v>40</v>
      </c>
      <c r="Q21" s="1">
        <v>12</v>
      </c>
      <c r="R21" s="1">
        <f t="shared" si="1"/>
        <v>13.09090909090909</v>
      </c>
    </row>
    <row r="22" spans="1:18" ht="22.5">
      <c r="A22" s="8" t="s">
        <v>170</v>
      </c>
      <c r="B22" s="14" t="s">
        <v>18</v>
      </c>
      <c r="C22" s="9">
        <v>94000</v>
      </c>
      <c r="D22" s="9">
        <v>5240</v>
      </c>
      <c r="E22" s="55" t="s">
        <v>33</v>
      </c>
      <c r="F22" s="56">
        <f t="shared" si="0"/>
        <v>17.938931297709924</v>
      </c>
      <c r="G22" s="57"/>
      <c r="H22" s="58"/>
      <c r="I22" s="18"/>
      <c r="J22" s="19"/>
      <c r="K22" s="20"/>
      <c r="L22" s="58"/>
      <c r="M22" s="56"/>
      <c r="N22" s="59"/>
      <c r="O22" s="60"/>
      <c r="P22" s="14" t="s">
        <v>18</v>
      </c>
      <c r="Q22" s="1">
        <v>11</v>
      </c>
      <c r="R22" s="1">
        <f t="shared" si="1"/>
        <v>12</v>
      </c>
    </row>
    <row r="23" spans="1:18" ht="11.25">
      <c r="A23" s="8" t="s">
        <v>171</v>
      </c>
      <c r="B23" s="61" t="s">
        <v>41</v>
      </c>
      <c r="C23" s="9">
        <v>40000</v>
      </c>
      <c r="D23" s="9">
        <v>2360</v>
      </c>
      <c r="E23" s="63" t="s">
        <v>33</v>
      </c>
      <c r="F23" s="56">
        <f t="shared" si="0"/>
        <v>16.949152542372882</v>
      </c>
      <c r="G23" s="57"/>
      <c r="H23" s="58"/>
      <c r="I23" s="18"/>
      <c r="J23" s="19"/>
      <c r="K23" s="20"/>
      <c r="L23" s="58"/>
      <c r="M23" s="56"/>
      <c r="N23" s="59"/>
      <c r="O23" s="60"/>
      <c r="P23" s="61" t="s">
        <v>41</v>
      </c>
      <c r="Q23" s="1">
        <v>11</v>
      </c>
      <c r="R23" s="1">
        <f t="shared" si="1"/>
        <v>12</v>
      </c>
    </row>
    <row r="24" spans="1:18" ht="11.25">
      <c r="A24" s="8" t="s">
        <v>172</v>
      </c>
      <c r="B24" s="61" t="s">
        <v>19</v>
      </c>
      <c r="C24" s="9">
        <v>110000</v>
      </c>
      <c r="D24" s="9">
        <v>1000</v>
      </c>
      <c r="E24" s="63" t="s">
        <v>33</v>
      </c>
      <c r="F24" s="56">
        <f t="shared" si="0"/>
        <v>110</v>
      </c>
      <c r="G24" s="57"/>
      <c r="H24" s="58"/>
      <c r="I24" s="18"/>
      <c r="J24" s="19"/>
      <c r="K24" s="20"/>
      <c r="L24" s="58"/>
      <c r="M24" s="56"/>
      <c r="N24" s="59"/>
      <c r="O24" s="60"/>
      <c r="P24" s="61" t="s">
        <v>19</v>
      </c>
      <c r="Q24" s="1">
        <v>101</v>
      </c>
      <c r="R24" s="1">
        <f t="shared" si="1"/>
        <v>110.18181818181819</v>
      </c>
    </row>
    <row r="25" spans="1:18" ht="11.25">
      <c r="A25" s="8" t="s">
        <v>173</v>
      </c>
      <c r="B25" s="14" t="s">
        <v>42</v>
      </c>
      <c r="C25" s="9">
        <v>24000</v>
      </c>
      <c r="D25" s="9">
        <v>2000</v>
      </c>
      <c r="E25" s="55" t="s">
        <v>33</v>
      </c>
      <c r="F25" s="56">
        <f t="shared" si="0"/>
        <v>12</v>
      </c>
      <c r="G25" s="57"/>
      <c r="H25" s="58"/>
      <c r="I25" s="18"/>
      <c r="J25" s="19"/>
      <c r="K25" s="20"/>
      <c r="L25" s="58"/>
      <c r="M25" s="56"/>
      <c r="N25" s="59"/>
      <c r="O25" s="60"/>
      <c r="P25" s="14" t="s">
        <v>42</v>
      </c>
      <c r="Q25" s="1">
        <v>10</v>
      </c>
      <c r="R25" s="1">
        <f t="shared" si="1"/>
        <v>10.909090909090908</v>
      </c>
    </row>
    <row r="26" spans="1:18" ht="11.25">
      <c r="A26" s="8" t="s">
        <v>174</v>
      </c>
      <c r="B26" s="15" t="s">
        <v>43</v>
      </c>
      <c r="C26" s="9">
        <v>17200</v>
      </c>
      <c r="D26" s="9">
        <v>960</v>
      </c>
      <c r="E26" s="63" t="s">
        <v>33</v>
      </c>
      <c r="F26" s="56">
        <f t="shared" si="0"/>
        <v>17.916666666666668</v>
      </c>
      <c r="G26" s="57"/>
      <c r="H26" s="58"/>
      <c r="I26" s="18"/>
      <c r="J26" s="19"/>
      <c r="K26" s="20"/>
      <c r="L26" s="58"/>
      <c r="M26" s="56"/>
      <c r="N26" s="59"/>
      <c r="O26" s="60"/>
      <c r="P26" s="15" t="s">
        <v>43</v>
      </c>
      <c r="Q26" s="1">
        <v>15</v>
      </c>
      <c r="R26" s="1">
        <f t="shared" si="1"/>
        <v>16.363636363636363</v>
      </c>
    </row>
    <row r="27" spans="1:18" ht="11.25">
      <c r="A27" s="8" t="s">
        <v>175</v>
      </c>
      <c r="B27" s="14" t="s">
        <v>13</v>
      </c>
      <c r="C27" s="9">
        <v>160000</v>
      </c>
      <c r="D27" s="9">
        <v>5200</v>
      </c>
      <c r="E27" s="55" t="s">
        <v>33</v>
      </c>
      <c r="F27" s="56">
        <f t="shared" si="0"/>
        <v>30.76923076923077</v>
      </c>
      <c r="G27" s="57"/>
      <c r="H27" s="58"/>
      <c r="I27" s="18"/>
      <c r="J27" s="19"/>
      <c r="K27" s="20"/>
      <c r="L27" s="58"/>
      <c r="M27" s="56"/>
      <c r="N27" s="59"/>
      <c r="O27" s="60"/>
      <c r="P27" s="14" t="s">
        <v>13</v>
      </c>
      <c r="Q27" s="1">
        <v>19</v>
      </c>
      <c r="R27" s="1">
        <f t="shared" si="1"/>
        <v>20.727272727272727</v>
      </c>
    </row>
    <row r="28" spans="1:18" ht="22.5">
      <c r="A28" s="8" t="s">
        <v>177</v>
      </c>
      <c r="B28" s="15" t="s">
        <v>44</v>
      </c>
      <c r="C28" s="9">
        <v>62000</v>
      </c>
      <c r="D28" s="9">
        <v>7320</v>
      </c>
      <c r="E28" s="63" t="s">
        <v>33</v>
      </c>
      <c r="F28" s="56">
        <f t="shared" si="0"/>
        <v>8.469945355191257</v>
      </c>
      <c r="G28" s="57"/>
      <c r="H28" s="58"/>
      <c r="I28" s="18"/>
      <c r="J28" s="19"/>
      <c r="K28" s="20"/>
      <c r="L28" s="58"/>
      <c r="M28" s="56"/>
      <c r="N28" s="59"/>
      <c r="O28" s="60"/>
      <c r="P28" s="15" t="s">
        <v>44</v>
      </c>
      <c r="Q28" s="1">
        <v>13</v>
      </c>
      <c r="R28" s="1">
        <f t="shared" si="1"/>
        <v>14.181818181818183</v>
      </c>
    </row>
    <row r="29" spans="1:16" ht="11.25">
      <c r="A29" s="8"/>
      <c r="B29" s="15" t="s">
        <v>45</v>
      </c>
      <c r="C29" s="9">
        <v>11000</v>
      </c>
      <c r="D29" s="9">
        <v>1820</v>
      </c>
      <c r="E29" s="63" t="s">
        <v>33</v>
      </c>
      <c r="F29" s="56">
        <f t="shared" si="0"/>
        <v>6.043956043956044</v>
      </c>
      <c r="G29" s="57"/>
      <c r="H29" s="58"/>
      <c r="I29" s="18"/>
      <c r="J29" s="19"/>
      <c r="K29" s="20"/>
      <c r="L29" s="58"/>
      <c r="M29" s="56"/>
      <c r="N29" s="59"/>
      <c r="O29" s="60"/>
      <c r="P29" s="15"/>
    </row>
    <row r="30" spans="1:18" ht="22.5">
      <c r="A30" s="8" t="s">
        <v>178</v>
      </c>
      <c r="B30" s="14" t="s">
        <v>46</v>
      </c>
      <c r="C30" s="9">
        <v>58000</v>
      </c>
      <c r="D30" s="9">
        <v>3000</v>
      </c>
      <c r="E30" s="55" t="s">
        <v>33</v>
      </c>
      <c r="F30" s="56">
        <f t="shared" si="0"/>
        <v>19.333333333333332</v>
      </c>
      <c r="G30" s="57"/>
      <c r="H30" s="58"/>
      <c r="I30" s="18"/>
      <c r="J30" s="19"/>
      <c r="K30" s="20"/>
      <c r="L30" s="58"/>
      <c r="M30" s="56"/>
      <c r="N30" s="59"/>
      <c r="O30" s="60"/>
      <c r="P30" s="14" t="s">
        <v>46</v>
      </c>
      <c r="Q30" s="1">
        <v>13</v>
      </c>
      <c r="R30" s="1">
        <f aca="true" t="shared" si="2" ref="R30:R54">Q30/22*24</f>
        <v>14.181818181818183</v>
      </c>
    </row>
    <row r="31" spans="1:18" ht="11.25">
      <c r="A31" s="8" t="s">
        <v>179</v>
      </c>
      <c r="B31" s="14" t="s">
        <v>47</v>
      </c>
      <c r="C31" s="9">
        <v>42000</v>
      </c>
      <c r="D31" s="9">
        <v>1400</v>
      </c>
      <c r="E31" s="55" t="s">
        <v>33</v>
      </c>
      <c r="F31" s="56">
        <f t="shared" si="0"/>
        <v>30</v>
      </c>
      <c r="G31" s="57"/>
      <c r="H31" s="58"/>
      <c r="I31" s="18"/>
      <c r="J31" s="19"/>
      <c r="K31" s="20"/>
      <c r="L31" s="58"/>
      <c r="M31" s="56"/>
      <c r="N31" s="59"/>
      <c r="O31" s="60"/>
      <c r="P31" s="14" t="s">
        <v>47</v>
      </c>
      <c r="Q31" s="1">
        <v>17</v>
      </c>
      <c r="R31" s="1">
        <f t="shared" si="2"/>
        <v>18.545454545454547</v>
      </c>
    </row>
    <row r="32" spans="1:18" ht="11.25">
      <c r="A32" s="8" t="s">
        <v>180</v>
      </c>
      <c r="B32" s="15" t="s">
        <v>48</v>
      </c>
      <c r="C32" s="9">
        <v>16800</v>
      </c>
      <c r="D32" s="9">
        <v>920</v>
      </c>
      <c r="E32" s="63" t="s">
        <v>33</v>
      </c>
      <c r="F32" s="56">
        <f t="shared" si="0"/>
        <v>18.26086956521739</v>
      </c>
      <c r="G32" s="57"/>
      <c r="H32" s="58"/>
      <c r="I32" s="18"/>
      <c r="J32" s="19"/>
      <c r="K32" s="20"/>
      <c r="L32" s="58"/>
      <c r="M32" s="56"/>
      <c r="N32" s="59"/>
      <c r="O32" s="60"/>
      <c r="P32" s="15" t="s">
        <v>48</v>
      </c>
      <c r="Q32" s="1">
        <v>13</v>
      </c>
      <c r="R32" s="1">
        <f t="shared" si="2"/>
        <v>14.181818181818183</v>
      </c>
    </row>
    <row r="33" spans="1:18" ht="11.25">
      <c r="A33" s="8" t="s">
        <v>181</v>
      </c>
      <c r="B33" s="15" t="s">
        <v>49</v>
      </c>
      <c r="C33" s="9">
        <v>10000</v>
      </c>
      <c r="D33" s="9">
        <v>460</v>
      </c>
      <c r="E33" s="63" t="s">
        <v>33</v>
      </c>
      <c r="F33" s="56">
        <f t="shared" si="0"/>
        <v>21.73913043478261</v>
      </c>
      <c r="G33" s="57"/>
      <c r="H33" s="58"/>
      <c r="I33" s="18"/>
      <c r="J33" s="19"/>
      <c r="K33" s="20"/>
      <c r="L33" s="58"/>
      <c r="M33" s="56"/>
      <c r="N33" s="59"/>
      <c r="O33" s="60"/>
      <c r="P33" s="15" t="s">
        <v>49</v>
      </c>
      <c r="Q33" s="1">
        <v>13</v>
      </c>
      <c r="R33" s="1">
        <f t="shared" si="2"/>
        <v>14.181818181818183</v>
      </c>
    </row>
    <row r="34" spans="1:18" ht="11.25">
      <c r="A34" s="8" t="s">
        <v>182</v>
      </c>
      <c r="B34" s="15" t="s">
        <v>50</v>
      </c>
      <c r="C34" s="9">
        <v>19200</v>
      </c>
      <c r="D34" s="9">
        <v>960</v>
      </c>
      <c r="E34" s="63" t="s">
        <v>33</v>
      </c>
      <c r="F34" s="56">
        <f t="shared" si="0"/>
        <v>20</v>
      </c>
      <c r="G34" s="57"/>
      <c r="H34" s="58"/>
      <c r="I34" s="18"/>
      <c r="J34" s="19"/>
      <c r="K34" s="20"/>
      <c r="L34" s="58"/>
      <c r="M34" s="56"/>
      <c r="N34" s="59"/>
      <c r="O34" s="60"/>
      <c r="P34" s="15" t="s">
        <v>50</v>
      </c>
      <c r="Q34" s="1">
        <v>19</v>
      </c>
      <c r="R34" s="1">
        <f t="shared" si="2"/>
        <v>20.727272727272727</v>
      </c>
    </row>
    <row r="35" spans="1:18" ht="22.5">
      <c r="A35" s="8" t="s">
        <v>183</v>
      </c>
      <c r="B35" s="14" t="s">
        <v>17</v>
      </c>
      <c r="C35" s="9">
        <v>200000</v>
      </c>
      <c r="D35" s="9">
        <v>2680</v>
      </c>
      <c r="E35" s="55" t="s">
        <v>33</v>
      </c>
      <c r="F35" s="56">
        <f t="shared" si="0"/>
        <v>74.6268656716418</v>
      </c>
      <c r="G35" s="57"/>
      <c r="H35" s="58"/>
      <c r="I35" s="18"/>
      <c r="J35" s="19"/>
      <c r="K35" s="20"/>
      <c r="L35" s="58"/>
      <c r="M35" s="56"/>
      <c r="N35" s="59"/>
      <c r="O35" s="60"/>
      <c r="P35" s="14" t="s">
        <v>17</v>
      </c>
      <c r="Q35" s="1">
        <v>48</v>
      </c>
      <c r="R35" s="1">
        <f t="shared" si="2"/>
        <v>52.36363636363636</v>
      </c>
    </row>
    <row r="36" spans="1:18" ht="22.5">
      <c r="A36" s="8" t="s">
        <v>184</v>
      </c>
      <c r="B36" s="15" t="s">
        <v>10</v>
      </c>
      <c r="C36" s="9">
        <v>20400</v>
      </c>
      <c r="D36" s="9">
        <v>500</v>
      </c>
      <c r="E36" s="63" t="s">
        <v>33</v>
      </c>
      <c r="F36" s="56">
        <f t="shared" si="0"/>
        <v>40.8</v>
      </c>
      <c r="G36" s="57"/>
      <c r="H36" s="58"/>
      <c r="I36" s="18"/>
      <c r="J36" s="19"/>
      <c r="K36" s="20"/>
      <c r="L36" s="58"/>
      <c r="M36" s="56"/>
      <c r="N36" s="59"/>
      <c r="O36" s="60"/>
      <c r="P36" s="15" t="s">
        <v>10</v>
      </c>
      <c r="Q36" s="1">
        <v>27</v>
      </c>
      <c r="R36" s="1">
        <f t="shared" si="2"/>
        <v>29.454545454545453</v>
      </c>
    </row>
    <row r="37" spans="1:18" ht="11.25">
      <c r="A37" s="8" t="s">
        <v>185</v>
      </c>
      <c r="B37" s="14" t="s">
        <v>51</v>
      </c>
      <c r="C37" s="9">
        <v>16400</v>
      </c>
      <c r="D37" s="9">
        <v>720</v>
      </c>
      <c r="E37" s="55" t="s">
        <v>33</v>
      </c>
      <c r="F37" s="56">
        <f t="shared" si="0"/>
        <v>22.77777777777778</v>
      </c>
      <c r="G37" s="57"/>
      <c r="H37" s="58"/>
      <c r="I37" s="18"/>
      <c r="J37" s="19"/>
      <c r="K37" s="20"/>
      <c r="L37" s="58"/>
      <c r="M37" s="56"/>
      <c r="N37" s="59"/>
      <c r="O37" s="60"/>
      <c r="P37" s="14" t="s">
        <v>51</v>
      </c>
      <c r="Q37" s="1">
        <v>15</v>
      </c>
      <c r="R37" s="1">
        <f t="shared" si="2"/>
        <v>16.363636363636363</v>
      </c>
    </row>
    <row r="38" spans="1:18" ht="11.25">
      <c r="A38" s="8" t="s">
        <v>186</v>
      </c>
      <c r="B38" s="14" t="s">
        <v>52</v>
      </c>
      <c r="C38" s="9">
        <v>5200</v>
      </c>
      <c r="D38" s="9">
        <v>1320</v>
      </c>
      <c r="E38" s="55" t="s">
        <v>33</v>
      </c>
      <c r="F38" s="56">
        <f t="shared" si="0"/>
        <v>3.9393939393939394</v>
      </c>
      <c r="G38" s="57"/>
      <c r="H38" s="58"/>
      <c r="I38" s="18"/>
      <c r="J38" s="19"/>
      <c r="K38" s="20"/>
      <c r="L38" s="58"/>
      <c r="M38" s="65"/>
      <c r="N38" s="59"/>
      <c r="O38" s="60"/>
      <c r="P38" s="14" t="s">
        <v>52</v>
      </c>
      <c r="Q38" s="1">
        <v>2</v>
      </c>
      <c r="R38" s="1">
        <f t="shared" si="2"/>
        <v>2.1818181818181817</v>
      </c>
    </row>
    <row r="39" spans="1:18" ht="11.25">
      <c r="A39" s="8" t="s">
        <v>187</v>
      </c>
      <c r="B39" s="62" t="s">
        <v>53</v>
      </c>
      <c r="C39" s="9">
        <v>6400</v>
      </c>
      <c r="D39" s="9">
        <v>1040</v>
      </c>
      <c r="E39" s="55" t="s">
        <v>33</v>
      </c>
      <c r="F39" s="56">
        <f t="shared" si="0"/>
        <v>6.153846153846154</v>
      </c>
      <c r="G39" s="57"/>
      <c r="H39" s="58"/>
      <c r="I39" s="18"/>
      <c r="J39" s="19"/>
      <c r="K39" s="20"/>
      <c r="L39" s="58"/>
      <c r="M39" s="56"/>
      <c r="N39" s="59"/>
      <c r="O39" s="60"/>
      <c r="P39" s="62" t="s">
        <v>53</v>
      </c>
      <c r="Q39" s="1">
        <v>5</v>
      </c>
      <c r="R39" s="1">
        <f t="shared" si="2"/>
        <v>5.454545454545454</v>
      </c>
    </row>
    <row r="40" spans="1:18" ht="11.25">
      <c r="A40" s="8" t="s">
        <v>188</v>
      </c>
      <c r="B40" s="62" t="s">
        <v>54</v>
      </c>
      <c r="C40" s="9">
        <v>6400</v>
      </c>
      <c r="D40" s="9">
        <v>1040</v>
      </c>
      <c r="E40" s="55" t="s">
        <v>33</v>
      </c>
      <c r="F40" s="56">
        <f t="shared" si="0"/>
        <v>6.153846153846154</v>
      </c>
      <c r="G40" s="57"/>
      <c r="H40" s="58"/>
      <c r="I40" s="18"/>
      <c r="J40" s="19"/>
      <c r="K40" s="20"/>
      <c r="L40" s="58"/>
      <c r="M40" s="56"/>
      <c r="N40" s="59"/>
      <c r="O40" s="60"/>
      <c r="P40" s="62" t="s">
        <v>54</v>
      </c>
      <c r="Q40" s="1">
        <v>6</v>
      </c>
      <c r="R40" s="1">
        <f t="shared" si="2"/>
        <v>6.545454545454545</v>
      </c>
    </row>
    <row r="41" spans="1:18" ht="11.25">
      <c r="A41" s="8" t="s">
        <v>189</v>
      </c>
      <c r="B41" s="62" t="s">
        <v>55</v>
      </c>
      <c r="C41" s="9">
        <v>7000</v>
      </c>
      <c r="D41" s="9">
        <v>1000</v>
      </c>
      <c r="E41" s="55" t="s">
        <v>33</v>
      </c>
      <c r="F41" s="56">
        <f t="shared" si="0"/>
        <v>7</v>
      </c>
      <c r="G41" s="57"/>
      <c r="H41" s="58"/>
      <c r="I41" s="18"/>
      <c r="J41" s="19"/>
      <c r="K41" s="20"/>
      <c r="L41" s="58"/>
      <c r="M41" s="56"/>
      <c r="N41" s="59"/>
      <c r="O41" s="60"/>
      <c r="P41" s="62" t="s">
        <v>55</v>
      </c>
      <c r="Q41" s="1">
        <v>5</v>
      </c>
      <c r="R41" s="1">
        <f t="shared" si="2"/>
        <v>5.454545454545454</v>
      </c>
    </row>
    <row r="42" spans="1:18" ht="11.25">
      <c r="A42" s="8" t="s">
        <v>190</v>
      </c>
      <c r="B42" s="62" t="s">
        <v>56</v>
      </c>
      <c r="C42" s="9">
        <v>10000</v>
      </c>
      <c r="D42" s="9">
        <v>1000</v>
      </c>
      <c r="E42" s="55" t="s">
        <v>33</v>
      </c>
      <c r="F42" s="56">
        <f t="shared" si="0"/>
        <v>10</v>
      </c>
      <c r="G42" s="57"/>
      <c r="H42" s="58"/>
      <c r="I42" s="18"/>
      <c r="J42" s="19"/>
      <c r="K42" s="20"/>
      <c r="L42" s="58"/>
      <c r="M42" s="56"/>
      <c r="N42" s="59"/>
      <c r="O42" s="60"/>
      <c r="P42" s="62" t="s">
        <v>56</v>
      </c>
      <c r="Q42" s="1">
        <v>7</v>
      </c>
      <c r="R42" s="1">
        <f t="shared" si="2"/>
        <v>7.636363636363637</v>
      </c>
    </row>
    <row r="43" spans="1:18" ht="11.25">
      <c r="A43" s="8" t="s">
        <v>191</v>
      </c>
      <c r="B43" s="14" t="s">
        <v>57</v>
      </c>
      <c r="C43" s="9">
        <v>6000</v>
      </c>
      <c r="D43" s="9">
        <v>1000</v>
      </c>
      <c r="E43" s="55" t="s">
        <v>33</v>
      </c>
      <c r="F43" s="56">
        <f t="shared" si="0"/>
        <v>6</v>
      </c>
      <c r="G43" s="57"/>
      <c r="H43" s="58"/>
      <c r="I43" s="18"/>
      <c r="J43" s="19"/>
      <c r="K43" s="20"/>
      <c r="L43" s="58"/>
      <c r="M43" s="56"/>
      <c r="N43" s="59"/>
      <c r="O43" s="60"/>
      <c r="P43" s="14" t="s">
        <v>57</v>
      </c>
      <c r="Q43" s="1">
        <v>4</v>
      </c>
      <c r="R43" s="1">
        <f t="shared" si="2"/>
        <v>4.363636363636363</v>
      </c>
    </row>
    <row r="44" spans="1:18" ht="22.5">
      <c r="A44" s="8" t="s">
        <v>192</v>
      </c>
      <c r="B44" s="14" t="s">
        <v>58</v>
      </c>
      <c r="C44" s="9">
        <v>5600</v>
      </c>
      <c r="D44" s="9">
        <v>516</v>
      </c>
      <c r="E44" s="55" t="s">
        <v>33</v>
      </c>
      <c r="F44" s="56">
        <f t="shared" si="0"/>
        <v>10.852713178294573</v>
      </c>
      <c r="G44" s="57"/>
      <c r="H44" s="58"/>
      <c r="I44" s="18"/>
      <c r="J44" s="19"/>
      <c r="K44" s="20"/>
      <c r="L44" s="58"/>
      <c r="M44" s="56"/>
      <c r="N44" s="59"/>
      <c r="O44" s="60"/>
      <c r="P44" s="14" t="s">
        <v>58</v>
      </c>
      <c r="Q44" s="1">
        <v>5</v>
      </c>
      <c r="R44" s="1">
        <f t="shared" si="2"/>
        <v>5.454545454545454</v>
      </c>
    </row>
    <row r="45" spans="1:18" ht="11.25">
      <c r="A45" s="8" t="s">
        <v>193</v>
      </c>
      <c r="B45" s="14" t="s">
        <v>59</v>
      </c>
      <c r="C45" s="9">
        <v>9000</v>
      </c>
      <c r="D45" s="9">
        <v>1000</v>
      </c>
      <c r="E45" s="55" t="s">
        <v>33</v>
      </c>
      <c r="F45" s="56">
        <f t="shared" si="0"/>
        <v>9</v>
      </c>
      <c r="G45" s="57"/>
      <c r="H45" s="58"/>
      <c r="I45" s="18"/>
      <c r="J45" s="19"/>
      <c r="K45" s="20"/>
      <c r="L45" s="58"/>
      <c r="M45" s="56"/>
      <c r="N45" s="59"/>
      <c r="O45" s="60"/>
      <c r="P45" s="14" t="s">
        <v>59</v>
      </c>
      <c r="Q45" s="1">
        <v>8</v>
      </c>
      <c r="R45" s="1">
        <f t="shared" si="2"/>
        <v>8.727272727272727</v>
      </c>
    </row>
    <row r="46" spans="1:18" ht="22.5">
      <c r="A46" s="8" t="s">
        <v>194</v>
      </c>
      <c r="B46" s="14" t="s">
        <v>60</v>
      </c>
      <c r="C46" s="9">
        <v>8600</v>
      </c>
      <c r="D46" s="9">
        <v>1080</v>
      </c>
      <c r="E46" s="55" t="s">
        <v>33</v>
      </c>
      <c r="F46" s="56">
        <f t="shared" si="0"/>
        <v>7.962962962962963</v>
      </c>
      <c r="G46" s="57"/>
      <c r="H46" s="58"/>
      <c r="I46" s="18"/>
      <c r="J46" s="19"/>
      <c r="K46" s="20"/>
      <c r="L46" s="58"/>
      <c r="M46" s="56"/>
      <c r="N46" s="59"/>
      <c r="O46" s="60"/>
      <c r="P46" s="14" t="s">
        <v>60</v>
      </c>
      <c r="Q46" s="1">
        <v>6</v>
      </c>
      <c r="R46" s="1">
        <f t="shared" si="2"/>
        <v>6.545454545454545</v>
      </c>
    </row>
    <row r="47" spans="1:18" ht="11.25">
      <c r="A47" s="8" t="s">
        <v>195</v>
      </c>
      <c r="B47" s="14" t="s">
        <v>61</v>
      </c>
      <c r="C47" s="9">
        <v>18000</v>
      </c>
      <c r="D47" s="9">
        <v>800</v>
      </c>
      <c r="E47" s="55" t="s">
        <v>33</v>
      </c>
      <c r="F47" s="56">
        <f t="shared" si="0"/>
        <v>22.5</v>
      </c>
      <c r="G47" s="57"/>
      <c r="H47" s="58"/>
      <c r="I47" s="18"/>
      <c r="J47" s="19"/>
      <c r="K47" s="20"/>
      <c r="L47" s="58"/>
      <c r="M47" s="56"/>
      <c r="N47" s="59"/>
      <c r="O47" s="60"/>
      <c r="P47" s="14" t="s">
        <v>61</v>
      </c>
      <c r="Q47" s="1">
        <v>17</v>
      </c>
      <c r="R47" s="1">
        <f t="shared" si="2"/>
        <v>18.545454545454547</v>
      </c>
    </row>
    <row r="48" spans="1:18" ht="11.25">
      <c r="A48" s="8" t="s">
        <v>196</v>
      </c>
      <c r="B48" s="15" t="s">
        <v>62</v>
      </c>
      <c r="C48" s="9">
        <v>312000</v>
      </c>
      <c r="D48" s="9"/>
      <c r="E48" s="63" t="s">
        <v>33</v>
      </c>
      <c r="F48" s="56"/>
      <c r="G48" s="57"/>
      <c r="H48" s="64"/>
      <c r="I48" s="18"/>
      <c r="J48" s="19"/>
      <c r="K48" s="20"/>
      <c r="L48" s="58"/>
      <c r="M48" s="65"/>
      <c r="N48" s="59"/>
      <c r="O48" s="60"/>
      <c r="P48" s="15" t="s">
        <v>62</v>
      </c>
      <c r="R48" s="1">
        <f t="shared" si="2"/>
        <v>0</v>
      </c>
    </row>
    <row r="49" spans="1:18" ht="11.25">
      <c r="A49" s="8" t="s">
        <v>197</v>
      </c>
      <c r="B49" s="13" t="s">
        <v>63</v>
      </c>
      <c r="C49" s="66">
        <v>312000</v>
      </c>
      <c r="D49" s="66"/>
      <c r="E49" s="67" t="s">
        <v>33</v>
      </c>
      <c r="F49" s="68"/>
      <c r="G49" s="69"/>
      <c r="H49" s="70"/>
      <c r="I49" s="71"/>
      <c r="J49" s="72"/>
      <c r="K49" s="73"/>
      <c r="L49" s="74"/>
      <c r="M49" s="75"/>
      <c r="N49" s="76"/>
      <c r="O49" s="77"/>
      <c r="P49" s="13" t="s">
        <v>63</v>
      </c>
      <c r="R49" s="1">
        <f t="shared" si="2"/>
        <v>0</v>
      </c>
    </row>
    <row r="50" spans="1:18" ht="11.25">
      <c r="A50" s="78" t="s">
        <v>198</v>
      </c>
      <c r="B50" s="13" t="s">
        <v>64</v>
      </c>
      <c r="C50" s="9">
        <v>312000</v>
      </c>
      <c r="D50" s="66"/>
      <c r="E50" s="67" t="s">
        <v>33</v>
      </c>
      <c r="F50" s="68"/>
      <c r="G50" s="69"/>
      <c r="H50" s="70"/>
      <c r="I50" s="71"/>
      <c r="J50" s="72"/>
      <c r="K50" s="73"/>
      <c r="L50" s="74"/>
      <c r="M50" s="75"/>
      <c r="N50" s="76"/>
      <c r="O50" s="77"/>
      <c r="P50" s="13" t="s">
        <v>64</v>
      </c>
      <c r="R50" s="1">
        <f t="shared" si="2"/>
        <v>0</v>
      </c>
    </row>
    <row r="51" spans="1:256" s="2" customFormat="1" ht="22.5">
      <c r="A51" s="78" t="s">
        <v>199</v>
      </c>
      <c r="B51" s="79" t="s">
        <v>65</v>
      </c>
      <c r="C51" s="80"/>
      <c r="D51" s="81"/>
      <c r="E51" s="82"/>
      <c r="F51" s="83"/>
      <c r="G51" s="84"/>
      <c r="H51" s="85"/>
      <c r="I51" s="86"/>
      <c r="J51" s="87"/>
      <c r="K51" s="88"/>
      <c r="L51" s="85"/>
      <c r="M51" s="89"/>
      <c r="N51" s="90"/>
      <c r="O51" s="91"/>
      <c r="P51" s="79" t="s">
        <v>65</v>
      </c>
      <c r="R51" s="1">
        <f t="shared" si="2"/>
        <v>0</v>
      </c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18" ht="22.5">
      <c r="A52" s="78" t="s">
        <v>200</v>
      </c>
      <c r="B52" s="92" t="s">
        <v>66</v>
      </c>
      <c r="C52" s="63" t="s">
        <v>67</v>
      </c>
      <c r="D52" s="9"/>
      <c r="E52" s="55" t="s">
        <v>156</v>
      </c>
      <c r="F52" s="65">
        <v>16</v>
      </c>
      <c r="G52" s="57">
        <v>16</v>
      </c>
      <c r="H52" s="58"/>
      <c r="I52" s="18"/>
      <c r="J52" s="19"/>
      <c r="K52" s="20"/>
      <c r="L52" s="58"/>
      <c r="M52" s="56"/>
      <c r="N52" s="59"/>
      <c r="O52" s="93"/>
      <c r="P52" s="92" t="s">
        <v>66</v>
      </c>
      <c r="Q52" s="1">
        <v>6</v>
      </c>
      <c r="R52" s="1">
        <f t="shared" si="2"/>
        <v>6.545454545454545</v>
      </c>
    </row>
    <row r="53" spans="1:18" ht="22.5">
      <c r="A53" s="78" t="s">
        <v>201</v>
      </c>
      <c r="B53" s="92" t="s">
        <v>68</v>
      </c>
      <c r="C53" s="63" t="s">
        <v>67</v>
      </c>
      <c r="D53" s="9"/>
      <c r="E53" s="55" t="s">
        <v>156</v>
      </c>
      <c r="F53" s="65">
        <v>104</v>
      </c>
      <c r="G53" s="57">
        <v>104</v>
      </c>
      <c r="H53" s="58"/>
      <c r="I53" s="18"/>
      <c r="J53" s="19"/>
      <c r="K53" s="20"/>
      <c r="L53" s="58"/>
      <c r="M53" s="56"/>
      <c r="N53" s="59"/>
      <c r="O53" s="93"/>
      <c r="P53" s="92" t="s">
        <v>68</v>
      </c>
      <c r="Q53" s="1">
        <v>31</v>
      </c>
      <c r="R53" s="1">
        <f t="shared" si="2"/>
        <v>33.81818181818182</v>
      </c>
    </row>
    <row r="54" spans="1:18" ht="11.25">
      <c r="A54" s="78" t="s">
        <v>202</v>
      </c>
      <c r="B54" s="94" t="s">
        <v>69</v>
      </c>
      <c r="C54" s="95" t="s">
        <v>67</v>
      </c>
      <c r="D54" s="96"/>
      <c r="E54" s="97" t="s">
        <v>156</v>
      </c>
      <c r="F54" s="98">
        <v>72</v>
      </c>
      <c r="G54" s="99">
        <v>72</v>
      </c>
      <c r="H54" s="100"/>
      <c r="I54" s="101"/>
      <c r="J54" s="102"/>
      <c r="K54" s="103"/>
      <c r="L54" s="100"/>
      <c r="M54" s="104"/>
      <c r="N54" s="105"/>
      <c r="O54" s="106"/>
      <c r="P54" s="94" t="s">
        <v>69</v>
      </c>
      <c r="Q54" s="1">
        <v>25</v>
      </c>
      <c r="R54" s="1">
        <f t="shared" si="2"/>
        <v>27.272727272727273</v>
      </c>
    </row>
    <row r="55" spans="1:16" ht="11.25">
      <c r="A55" s="107"/>
      <c r="B55" s="108" t="s">
        <v>70</v>
      </c>
      <c r="C55" s="109">
        <f>SUM(C8:C54)</f>
        <v>2985200</v>
      </c>
      <c r="D55" s="110"/>
      <c r="E55" s="109" t="s">
        <v>33</v>
      </c>
      <c r="F55" s="111"/>
      <c r="G55" s="17"/>
      <c r="H55" s="107"/>
      <c r="I55" s="107"/>
      <c r="J55" s="112"/>
      <c r="K55" s="113"/>
      <c r="L55" s="112"/>
      <c r="M55" s="112"/>
      <c r="N55" s="112"/>
      <c r="O55" s="112"/>
      <c r="P55" s="112"/>
    </row>
    <row r="56" ht="11.25">
      <c r="J56" s="114"/>
    </row>
    <row r="57" spans="1:16" ht="11.25">
      <c r="A57" s="115"/>
      <c r="B57" s="116"/>
      <c r="C57" s="117"/>
      <c r="D57" s="117"/>
      <c r="E57" s="49"/>
      <c r="F57" s="118"/>
      <c r="G57" s="119"/>
      <c r="H57" s="120"/>
      <c r="I57" s="114"/>
      <c r="J57" s="114"/>
      <c r="K57" s="50"/>
      <c r="L57" s="114"/>
      <c r="M57" s="49"/>
      <c r="N57" s="121"/>
      <c r="O57" s="121"/>
      <c r="P57" s="121"/>
    </row>
    <row r="58" spans="1:16" ht="33.75">
      <c r="A58" s="5" t="s">
        <v>142</v>
      </c>
      <c r="B58" s="5" t="s">
        <v>143</v>
      </c>
      <c r="C58" s="5" t="s">
        <v>71</v>
      </c>
      <c r="D58" s="5"/>
      <c r="E58" s="5" t="s">
        <v>4</v>
      </c>
      <c r="F58" s="122"/>
      <c r="G58" s="5" t="s">
        <v>20</v>
      </c>
      <c r="H58" s="6" t="s">
        <v>31</v>
      </c>
      <c r="I58" s="5" t="s">
        <v>32</v>
      </c>
      <c r="J58" s="5" t="s">
        <v>148</v>
      </c>
      <c r="K58" s="123" t="s">
        <v>5</v>
      </c>
      <c r="L58" s="5" t="s">
        <v>150</v>
      </c>
      <c r="M58" s="5" t="s">
        <v>151</v>
      </c>
      <c r="N58" s="7" t="s">
        <v>152</v>
      </c>
      <c r="O58" s="7" t="s">
        <v>153</v>
      </c>
      <c r="P58" s="54"/>
    </row>
    <row r="59" spans="1:16" ht="33.75">
      <c r="A59" s="124"/>
      <c r="B59" s="14" t="s">
        <v>72</v>
      </c>
      <c r="C59" s="55">
        <v>2985200</v>
      </c>
      <c r="D59" s="55"/>
      <c r="E59" s="12" t="s">
        <v>156</v>
      </c>
      <c r="F59" s="125"/>
      <c r="G59" s="16"/>
      <c r="H59" s="58"/>
      <c r="I59" s="18"/>
      <c r="J59" s="10"/>
      <c r="K59" s="126"/>
      <c r="L59" s="127"/>
      <c r="M59" s="128"/>
      <c r="N59" s="129"/>
      <c r="O59" s="130"/>
      <c r="P59" s="130"/>
    </row>
    <row r="60" spans="1:256" s="2" customFormat="1" ht="11.25">
      <c r="A60" s="131"/>
      <c r="B60" s="132"/>
      <c r="C60" s="133"/>
      <c r="D60" s="133"/>
      <c r="E60" s="119"/>
      <c r="F60" s="134"/>
      <c r="G60" s="119"/>
      <c r="H60" s="135"/>
      <c r="I60" s="136"/>
      <c r="J60" s="137"/>
      <c r="K60" s="138"/>
      <c r="L60" s="139"/>
      <c r="M60" s="140"/>
      <c r="N60" s="141"/>
      <c r="O60" s="142"/>
      <c r="P60" s="142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16" ht="22.5">
      <c r="A61" s="143"/>
      <c r="B61" s="108" t="s">
        <v>21</v>
      </c>
      <c r="C61" s="55"/>
      <c r="D61" s="55"/>
      <c r="E61" s="12"/>
      <c r="F61" s="125"/>
      <c r="G61" s="16"/>
      <c r="H61" s="144"/>
      <c r="I61" s="145"/>
      <c r="J61" s="112"/>
      <c r="K61" s="112"/>
      <c r="L61" s="112"/>
      <c r="M61" s="112"/>
      <c r="N61" s="112"/>
      <c r="O61" s="112"/>
      <c r="P61" s="112"/>
    </row>
    <row r="62" spans="1:16" ht="24.75" customHeight="1">
      <c r="A62" s="131"/>
      <c r="B62" s="132"/>
      <c r="C62" s="133"/>
      <c r="D62" s="133"/>
      <c r="E62" s="119"/>
      <c r="F62" s="134"/>
      <c r="G62" s="119"/>
      <c r="H62" s="146"/>
      <c r="I62" s="147"/>
      <c r="J62" s="137"/>
      <c r="K62" s="148"/>
      <c r="L62" s="137"/>
      <c r="M62" s="119"/>
      <c r="N62" s="149"/>
      <c r="O62" s="149"/>
      <c r="P62" s="149"/>
    </row>
    <row r="63" spans="1:16" ht="33.75">
      <c r="A63" s="5" t="s">
        <v>142</v>
      </c>
      <c r="B63" s="5" t="s">
        <v>143</v>
      </c>
      <c r="C63" s="5" t="s">
        <v>73</v>
      </c>
      <c r="D63" s="5"/>
      <c r="E63" s="5" t="s">
        <v>4</v>
      </c>
      <c r="F63" s="122"/>
      <c r="G63" s="5" t="s">
        <v>74</v>
      </c>
      <c r="H63" s="6" t="s">
        <v>31</v>
      </c>
      <c r="I63" s="5" t="s">
        <v>32</v>
      </c>
      <c r="J63" s="5" t="s">
        <v>148</v>
      </c>
      <c r="K63" s="123" t="s">
        <v>5</v>
      </c>
      <c r="L63" s="5" t="s">
        <v>150</v>
      </c>
      <c r="M63" s="5" t="s">
        <v>22</v>
      </c>
      <c r="N63" s="224" t="s">
        <v>75</v>
      </c>
      <c r="O63" s="224"/>
      <c r="P63" s="54"/>
    </row>
    <row r="64" spans="1:16" ht="33.75">
      <c r="A64" s="8">
        <v>1</v>
      </c>
      <c r="B64" s="15" t="s">
        <v>76</v>
      </c>
      <c r="C64" s="55" t="s">
        <v>67</v>
      </c>
      <c r="D64" s="55"/>
      <c r="E64" s="12" t="s">
        <v>24</v>
      </c>
      <c r="F64" s="125"/>
      <c r="G64" s="16">
        <v>24</v>
      </c>
      <c r="H64" s="18"/>
      <c r="I64" s="18"/>
      <c r="J64" s="19"/>
      <c r="K64" s="20"/>
      <c r="L64" s="58"/>
      <c r="M64" s="150"/>
      <c r="N64" s="225"/>
      <c r="O64" s="225"/>
      <c r="P64" s="60"/>
    </row>
    <row r="65" spans="1:16" ht="22.5">
      <c r="A65" s="8">
        <v>2</v>
      </c>
      <c r="B65" s="15" t="s">
        <v>77</v>
      </c>
      <c r="C65" s="55" t="s">
        <v>67</v>
      </c>
      <c r="D65" s="55"/>
      <c r="E65" s="12" t="s">
        <v>24</v>
      </c>
      <c r="F65" s="125"/>
      <c r="G65" s="16">
        <v>24</v>
      </c>
      <c r="H65" s="18"/>
      <c r="I65" s="18"/>
      <c r="J65" s="19"/>
      <c r="K65" s="20"/>
      <c r="L65" s="58"/>
      <c r="M65" s="150"/>
      <c r="N65" s="225"/>
      <c r="O65" s="225"/>
      <c r="P65" s="60"/>
    </row>
    <row r="66" spans="1:16" ht="11.25">
      <c r="A66" s="151"/>
      <c r="B66" s="152" t="s">
        <v>78</v>
      </c>
      <c r="C66" s="153"/>
      <c r="D66" s="153"/>
      <c r="E66" s="154"/>
      <c r="F66" s="155"/>
      <c r="G66" s="156"/>
      <c r="H66" s="157"/>
      <c r="I66" s="158"/>
      <c r="J66" s="159"/>
      <c r="K66" s="160"/>
      <c r="L66" s="159"/>
      <c r="M66" s="160"/>
      <c r="N66" s="216"/>
      <c r="O66" s="216"/>
      <c r="P66" s="159"/>
    </row>
    <row r="67" spans="1:16" ht="11.25">
      <c r="A67" s="131"/>
      <c r="B67" s="132"/>
      <c r="C67" s="117"/>
      <c r="D67" s="117"/>
      <c r="E67" s="49"/>
      <c r="F67" s="118"/>
      <c r="G67" s="119"/>
      <c r="H67" s="120"/>
      <c r="I67" s="114"/>
      <c r="J67" s="114"/>
      <c r="K67" s="50"/>
      <c r="L67" s="114"/>
      <c r="M67" s="161"/>
      <c r="N67" s="162"/>
      <c r="O67" s="162"/>
      <c r="P67" s="162"/>
    </row>
    <row r="68" spans="1:16" ht="11.25">
      <c r="A68" s="11"/>
      <c r="B68" s="107" t="s">
        <v>79</v>
      </c>
      <c r="C68" s="11"/>
      <c r="D68" s="11"/>
      <c r="E68" s="11"/>
      <c r="F68" s="163"/>
      <c r="G68" s="164"/>
      <c r="H68" s="11"/>
      <c r="I68" s="11"/>
      <c r="J68" s="165"/>
      <c r="K68" s="165"/>
      <c r="L68" s="165"/>
      <c r="M68" s="165"/>
      <c r="N68" s="165"/>
      <c r="O68" s="165"/>
      <c r="P68" s="165"/>
    </row>
    <row r="72" spans="1:9" ht="11.25">
      <c r="A72" s="47"/>
      <c r="B72" s="47"/>
      <c r="C72" s="47"/>
      <c r="D72" s="47"/>
      <c r="E72" s="47"/>
      <c r="F72" s="48"/>
      <c r="G72" s="4"/>
      <c r="H72" s="47"/>
      <c r="I72" s="47"/>
    </row>
    <row r="73" spans="1:11" ht="12.75" customHeight="1">
      <c r="A73" s="119"/>
      <c r="B73" s="166"/>
      <c r="C73" s="166"/>
      <c r="D73" s="166"/>
      <c r="E73" s="166"/>
      <c r="F73" s="167"/>
      <c r="G73" s="166"/>
      <c r="H73" s="166"/>
      <c r="I73" s="47"/>
      <c r="K73" s="1"/>
    </row>
    <row r="75" spans="1:256" ht="29.25" customHeight="1">
      <c r="A75" s="168"/>
      <c r="B75" s="217" t="s">
        <v>1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169" t="s">
        <v>2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 customHeight="1">
      <c r="A76" s="168"/>
      <c r="B76" s="222" t="s">
        <v>80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170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5.5" customHeight="1">
      <c r="A77" s="171">
        <v>1</v>
      </c>
      <c r="B77" s="214" t="s">
        <v>81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170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71">
        <v>2</v>
      </c>
      <c r="B78" s="214" t="s">
        <v>82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170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71">
        <v>3</v>
      </c>
      <c r="B79" s="214" t="s">
        <v>83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170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71">
        <v>4</v>
      </c>
      <c r="B80" s="214" t="s">
        <v>84</v>
      </c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17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2.25" customHeight="1">
      <c r="A81" s="171">
        <v>5</v>
      </c>
      <c r="B81" s="214" t="s">
        <v>85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170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171">
        <v>6</v>
      </c>
      <c r="B82" s="214" t="s">
        <v>86</v>
      </c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170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171">
        <v>7</v>
      </c>
      <c r="B83" s="214" t="s">
        <v>87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170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 customHeight="1">
      <c r="A84" s="171">
        <v>8</v>
      </c>
      <c r="B84" s="214" t="s">
        <v>88</v>
      </c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170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171">
        <v>9</v>
      </c>
      <c r="B85" s="214" t="s">
        <v>89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170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171">
        <v>10</v>
      </c>
      <c r="B86" s="214" t="s">
        <v>90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170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2.5" customHeight="1">
      <c r="A87" s="171">
        <v>11</v>
      </c>
      <c r="B87" s="214" t="s">
        <v>91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170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2.5" customHeight="1">
      <c r="A88" s="171">
        <v>12</v>
      </c>
      <c r="B88" s="214" t="s">
        <v>92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170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s="171">
        <v>13</v>
      </c>
      <c r="B89" s="214" t="s">
        <v>93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170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171">
        <v>14</v>
      </c>
      <c r="B90" s="214" t="s">
        <v>94</v>
      </c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17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 customHeight="1">
      <c r="A91" s="172"/>
      <c r="B91" s="215" t="s">
        <v>95</v>
      </c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170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172">
        <v>15</v>
      </c>
      <c r="B92" s="214" t="s">
        <v>96</v>
      </c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170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172">
        <v>16</v>
      </c>
      <c r="B93" s="214" t="s">
        <v>97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170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54.75" customHeight="1">
      <c r="A94" s="172">
        <v>17</v>
      </c>
      <c r="B94" s="214" t="s">
        <v>98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170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9" customHeight="1">
      <c r="A95" s="172">
        <v>18</v>
      </c>
      <c r="B95" s="214" t="s">
        <v>99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170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172">
        <v>19</v>
      </c>
      <c r="B96" s="214" t="s">
        <v>100</v>
      </c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170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172">
        <v>20</v>
      </c>
      <c r="B97" s="214" t="s">
        <v>101</v>
      </c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170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172">
        <v>21</v>
      </c>
      <c r="B98" s="214" t="s">
        <v>102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170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172">
        <v>22</v>
      </c>
      <c r="B99" s="214" t="s">
        <v>103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170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9.25" customHeight="1">
      <c r="A100" s="172">
        <v>23</v>
      </c>
      <c r="B100" s="214" t="s">
        <v>104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17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30.75" customHeight="1">
      <c r="A101" s="172">
        <v>24</v>
      </c>
      <c r="B101" s="214" t="s">
        <v>105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170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172">
        <v>25</v>
      </c>
      <c r="B102" s="214" t="s">
        <v>203</v>
      </c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170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172">
        <v>26</v>
      </c>
      <c r="B103" s="214" t="s">
        <v>25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170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172">
        <v>27</v>
      </c>
      <c r="B104" s="214" t="s">
        <v>204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170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6" ht="11.25">
      <c r="T106" s="2"/>
    </row>
    <row r="111" ht="11.25">
      <c r="L111" s="220" t="s">
        <v>212</v>
      </c>
    </row>
    <row r="112" ht="11.25">
      <c r="O112" s="221" t="s">
        <v>213</v>
      </c>
    </row>
    <row r="126" ht="11.25">
      <c r="T126" s="2"/>
    </row>
  </sheetData>
  <mergeCells count="35">
    <mergeCell ref="A5:O5"/>
    <mergeCell ref="N63:O63"/>
    <mergeCell ref="N64:O64"/>
    <mergeCell ref="N65:O65"/>
    <mergeCell ref="N66:O66"/>
    <mergeCell ref="B75:O75"/>
    <mergeCell ref="B76:O76"/>
    <mergeCell ref="B77:O77"/>
    <mergeCell ref="B78:O78"/>
    <mergeCell ref="B79:O79"/>
    <mergeCell ref="B80:O80"/>
    <mergeCell ref="B81:O81"/>
    <mergeCell ref="B82:O82"/>
    <mergeCell ref="B83:O83"/>
    <mergeCell ref="B84:O84"/>
    <mergeCell ref="B85:O85"/>
    <mergeCell ref="B86:O86"/>
    <mergeCell ref="B87:O87"/>
    <mergeCell ref="B88:O88"/>
    <mergeCell ref="B89:O89"/>
    <mergeCell ref="B90:O90"/>
    <mergeCell ref="B91:O91"/>
    <mergeCell ref="B92:O92"/>
    <mergeCell ref="B93:O93"/>
    <mergeCell ref="B94:O94"/>
    <mergeCell ref="B95:O95"/>
    <mergeCell ref="B96:O96"/>
    <mergeCell ref="B97:O97"/>
    <mergeCell ref="B102:O102"/>
    <mergeCell ref="B103:O103"/>
    <mergeCell ref="B104:O104"/>
    <mergeCell ref="B98:O98"/>
    <mergeCell ref="B99:O99"/>
    <mergeCell ref="B100:O100"/>
    <mergeCell ref="B101:O101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T128"/>
  <sheetViews>
    <sheetView zoomScale="120" zoomScaleNormal="120" workbookViewId="0" topLeftCell="C18">
      <selection activeCell="N35" sqref="N35"/>
    </sheetView>
  </sheetViews>
  <sheetFormatPr defaultColWidth="9.140625" defaultRowHeight="12.75"/>
  <cols>
    <col min="1" max="1" width="5.57421875" style="21" customWidth="1"/>
    <col min="2" max="2" width="21.00390625" style="21" customWidth="1"/>
    <col min="3" max="3" width="5.57421875" style="21" customWidth="1"/>
    <col min="4" max="5" width="0" style="21" hidden="1" customWidth="1"/>
    <col min="6" max="6" width="6.421875" style="21" customWidth="1"/>
    <col min="7" max="7" width="8.8515625" style="21" customWidth="1"/>
    <col min="8" max="8" width="9.57421875" style="21" customWidth="1"/>
    <col min="9" max="9" width="11.57421875" style="21" customWidth="1"/>
    <col min="10" max="10" width="6.28125" style="21" customWidth="1"/>
    <col min="11" max="11" width="13.421875" style="21" customWidth="1"/>
    <col min="12" max="12" width="9.8515625" style="21" customWidth="1"/>
    <col min="13" max="13" width="11.7109375" style="21" customWidth="1"/>
    <col min="14" max="14" width="12.8515625" style="21" customWidth="1"/>
    <col min="15" max="20" width="0" style="21" hidden="1" customWidth="1"/>
    <col min="21" max="16384" width="12.00390625" style="21" customWidth="1"/>
  </cols>
  <sheetData>
    <row r="3" ht="11.25">
      <c r="B3" s="218" t="s">
        <v>210</v>
      </c>
    </row>
    <row r="4" ht="11.25">
      <c r="B4" s="218" t="s">
        <v>211</v>
      </c>
    </row>
    <row r="5" spans="1:14" ht="36" customHeight="1">
      <c r="A5" s="228" t="s">
        <v>107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254" s="23" customFormat="1" ht="38.25" customHeight="1">
      <c r="A6" s="35" t="s">
        <v>142</v>
      </c>
      <c r="B6" s="35" t="s">
        <v>143</v>
      </c>
      <c r="C6" s="35" t="s">
        <v>4</v>
      </c>
      <c r="D6" s="35" t="s">
        <v>108</v>
      </c>
      <c r="E6" s="35" t="s">
        <v>109</v>
      </c>
      <c r="F6" s="35" t="s">
        <v>145</v>
      </c>
      <c r="G6" s="35" t="s">
        <v>146</v>
      </c>
      <c r="H6" s="35" t="s">
        <v>147</v>
      </c>
      <c r="I6" s="35" t="s">
        <v>148</v>
      </c>
      <c r="J6" s="35" t="s">
        <v>149</v>
      </c>
      <c r="K6" s="35" t="s">
        <v>150</v>
      </c>
      <c r="L6" s="5" t="s">
        <v>151</v>
      </c>
      <c r="M6" s="7" t="s">
        <v>152</v>
      </c>
      <c r="N6" s="7" t="s">
        <v>153</v>
      </c>
      <c r="O6" s="184" t="s">
        <v>154</v>
      </c>
      <c r="P6" s="184"/>
      <c r="Q6" s="185" t="s">
        <v>144</v>
      </c>
      <c r="R6" s="185"/>
      <c r="IS6" s="21"/>
      <c r="IT6" s="21"/>
    </row>
    <row r="7" spans="1:19" ht="23.25" customHeight="1">
      <c r="A7" s="26" t="s">
        <v>155</v>
      </c>
      <c r="B7" s="27" t="s">
        <v>110</v>
      </c>
      <c r="C7" s="175" t="s">
        <v>156</v>
      </c>
      <c r="D7" s="32">
        <v>124</v>
      </c>
      <c r="E7" s="32">
        <v>60</v>
      </c>
      <c r="F7" s="32">
        <f aca="true" t="shared" si="0" ref="F7:F13">D7+E7</f>
        <v>184</v>
      </c>
      <c r="G7" s="28"/>
      <c r="H7" s="28"/>
      <c r="I7" s="28"/>
      <c r="J7" s="29"/>
      <c r="K7" s="28"/>
      <c r="L7" s="175"/>
      <c r="M7" s="176"/>
      <c r="N7" s="176"/>
      <c r="O7" s="186">
        <v>98</v>
      </c>
      <c r="P7" s="187">
        <f aca="true" t="shared" si="1" ref="P7:P13">O7/22*24</f>
        <v>106.9090909090909</v>
      </c>
      <c r="Q7" s="188">
        <v>42</v>
      </c>
      <c r="R7" s="189">
        <f aca="true" t="shared" si="2" ref="R7:R13">Q7/19*24</f>
        <v>53.05263157894737</v>
      </c>
      <c r="S7" s="190">
        <f aca="true" t="shared" si="3" ref="S7:S13">P7+R7</f>
        <v>159.96172248803828</v>
      </c>
    </row>
    <row r="8" spans="1:19" ht="11.25">
      <c r="A8" s="26" t="s">
        <v>157</v>
      </c>
      <c r="B8" s="27" t="s">
        <v>111</v>
      </c>
      <c r="C8" s="175" t="s">
        <v>156</v>
      </c>
      <c r="D8" s="38">
        <v>14</v>
      </c>
      <c r="E8" s="38">
        <v>6</v>
      </c>
      <c r="F8" s="32">
        <f t="shared" si="0"/>
        <v>20</v>
      </c>
      <c r="G8" s="28"/>
      <c r="H8" s="28"/>
      <c r="I8" s="28"/>
      <c r="J8" s="29"/>
      <c r="K8" s="28"/>
      <c r="L8" s="175"/>
      <c r="M8" s="176"/>
      <c r="N8" s="176"/>
      <c r="O8" s="21">
        <v>9</v>
      </c>
      <c r="P8" s="187">
        <f t="shared" si="1"/>
        <v>9.818181818181818</v>
      </c>
      <c r="Q8" s="188">
        <v>4</v>
      </c>
      <c r="R8" s="189">
        <f t="shared" si="2"/>
        <v>5.052631578947368</v>
      </c>
      <c r="S8" s="190">
        <f t="shared" si="3"/>
        <v>14.870813397129186</v>
      </c>
    </row>
    <row r="9" spans="1:19" ht="11.25">
      <c r="A9" s="26" t="s">
        <v>158</v>
      </c>
      <c r="B9" s="30" t="s">
        <v>112</v>
      </c>
      <c r="C9" s="175" t="s">
        <v>156</v>
      </c>
      <c r="D9" s="38">
        <v>12</v>
      </c>
      <c r="E9" s="38">
        <v>4</v>
      </c>
      <c r="F9" s="32">
        <f t="shared" si="0"/>
        <v>16</v>
      </c>
      <c r="G9" s="28"/>
      <c r="H9" s="28"/>
      <c r="I9" s="28"/>
      <c r="J9" s="29"/>
      <c r="K9" s="28"/>
      <c r="L9" s="175"/>
      <c r="M9" s="176"/>
      <c r="N9" s="176"/>
      <c r="O9" s="21">
        <v>6</v>
      </c>
      <c r="P9" s="187">
        <f t="shared" si="1"/>
        <v>6.545454545454545</v>
      </c>
      <c r="Q9" s="188">
        <v>3</v>
      </c>
      <c r="R9" s="189">
        <f t="shared" si="2"/>
        <v>3.789473684210526</v>
      </c>
      <c r="S9" s="190">
        <f t="shared" si="3"/>
        <v>10.33492822966507</v>
      </c>
    </row>
    <row r="10" spans="1:19" ht="11.25">
      <c r="A10" s="26" t="s">
        <v>159</v>
      </c>
      <c r="B10" s="30" t="s">
        <v>113</v>
      </c>
      <c r="C10" s="175" t="s">
        <v>156</v>
      </c>
      <c r="D10" s="38">
        <v>6</v>
      </c>
      <c r="E10" s="38">
        <v>2</v>
      </c>
      <c r="F10" s="32">
        <f t="shared" si="0"/>
        <v>8</v>
      </c>
      <c r="G10" s="28"/>
      <c r="H10" s="28"/>
      <c r="I10" s="28"/>
      <c r="J10" s="29"/>
      <c r="K10" s="28"/>
      <c r="L10" s="175"/>
      <c r="M10" s="176"/>
      <c r="N10" s="176"/>
      <c r="O10" s="21">
        <v>1</v>
      </c>
      <c r="P10" s="187">
        <f t="shared" si="1"/>
        <v>1.0909090909090908</v>
      </c>
      <c r="Q10" s="188">
        <v>3</v>
      </c>
      <c r="R10" s="189">
        <f t="shared" si="2"/>
        <v>3.789473684210526</v>
      </c>
      <c r="S10" s="190">
        <f t="shared" si="3"/>
        <v>4.880382775119617</v>
      </c>
    </row>
    <row r="11" spans="1:19" ht="11.25">
      <c r="A11" s="26" t="s">
        <v>160</v>
      </c>
      <c r="B11" s="30" t="s">
        <v>114</v>
      </c>
      <c r="C11" s="175" t="s">
        <v>156</v>
      </c>
      <c r="D11" s="38">
        <v>4</v>
      </c>
      <c r="E11" s="38">
        <v>2</v>
      </c>
      <c r="F11" s="32">
        <f t="shared" si="0"/>
        <v>6</v>
      </c>
      <c r="G11" s="28"/>
      <c r="H11" s="28"/>
      <c r="I11" s="28"/>
      <c r="J11" s="29"/>
      <c r="K11" s="28"/>
      <c r="L11" s="175"/>
      <c r="M11" s="176"/>
      <c r="N11" s="176"/>
      <c r="O11" s="21">
        <v>1</v>
      </c>
      <c r="P11" s="187">
        <f t="shared" si="1"/>
        <v>1.0909090909090908</v>
      </c>
      <c r="Q11" s="188">
        <v>1</v>
      </c>
      <c r="R11" s="189">
        <f t="shared" si="2"/>
        <v>1.263157894736842</v>
      </c>
      <c r="S11" s="190">
        <f t="shared" si="3"/>
        <v>2.354066985645933</v>
      </c>
    </row>
    <row r="12" spans="1:19" ht="22.5">
      <c r="A12" s="26" t="s">
        <v>161</v>
      </c>
      <c r="B12" s="30" t="s">
        <v>115</v>
      </c>
      <c r="C12" s="175" t="s">
        <v>156</v>
      </c>
      <c r="D12" s="38">
        <v>0</v>
      </c>
      <c r="E12" s="38">
        <v>6</v>
      </c>
      <c r="F12" s="32">
        <f t="shared" si="0"/>
        <v>6</v>
      </c>
      <c r="G12" s="28"/>
      <c r="H12" s="28"/>
      <c r="I12" s="28"/>
      <c r="J12" s="29"/>
      <c r="K12" s="28"/>
      <c r="L12" s="175"/>
      <c r="M12" s="176"/>
      <c r="N12" s="176"/>
      <c r="P12" s="187">
        <f t="shared" si="1"/>
        <v>0</v>
      </c>
      <c r="Q12" s="188">
        <v>1</v>
      </c>
      <c r="R12" s="189">
        <f t="shared" si="2"/>
        <v>1.263157894736842</v>
      </c>
      <c r="S12" s="190">
        <f t="shared" si="3"/>
        <v>1.263157894736842</v>
      </c>
    </row>
    <row r="13" spans="1:19" ht="22.5">
      <c r="A13" s="26" t="s">
        <v>162</v>
      </c>
      <c r="B13" s="30" t="s">
        <v>116</v>
      </c>
      <c r="C13" s="175" t="s">
        <v>156</v>
      </c>
      <c r="D13" s="38">
        <v>0</v>
      </c>
      <c r="E13" s="38">
        <v>6</v>
      </c>
      <c r="F13" s="32">
        <f t="shared" si="0"/>
        <v>6</v>
      </c>
      <c r="G13" s="28"/>
      <c r="H13" s="28"/>
      <c r="I13" s="28"/>
      <c r="J13" s="29"/>
      <c r="K13" s="28"/>
      <c r="L13" s="175"/>
      <c r="M13" s="176"/>
      <c r="N13" s="176"/>
      <c r="P13" s="187">
        <f t="shared" si="1"/>
        <v>0</v>
      </c>
      <c r="Q13" s="188">
        <v>1</v>
      </c>
      <c r="R13" s="189">
        <f t="shared" si="2"/>
        <v>1.263157894736842</v>
      </c>
      <c r="S13" s="190">
        <f t="shared" si="3"/>
        <v>1.263157894736842</v>
      </c>
    </row>
    <row r="14" spans="1:16" s="23" customFormat="1" ht="11.25">
      <c r="A14" s="26"/>
      <c r="B14" s="191" t="s">
        <v>117</v>
      </c>
      <c r="C14" s="177"/>
      <c r="D14" s="192"/>
      <c r="E14" s="192"/>
      <c r="F14" s="174"/>
      <c r="G14" s="178"/>
      <c r="H14" s="178"/>
      <c r="I14" s="178"/>
      <c r="J14" s="178"/>
      <c r="K14" s="178"/>
      <c r="L14" s="178"/>
      <c r="M14" s="178"/>
      <c r="N14" s="178"/>
      <c r="P14" s="187"/>
    </row>
    <row r="15" spans="1:16" s="22" customFormat="1" ht="11.25">
      <c r="A15" s="179"/>
      <c r="B15" s="193"/>
      <c r="C15" s="180"/>
      <c r="D15" s="39"/>
      <c r="E15" s="39"/>
      <c r="F15" s="39"/>
      <c r="G15" s="34"/>
      <c r="H15" s="34"/>
      <c r="I15" s="34"/>
      <c r="J15" s="181"/>
      <c r="K15" s="34"/>
      <c r="L15" s="180"/>
      <c r="M15" s="182"/>
      <c r="N15" s="182"/>
      <c r="P15" s="194"/>
    </row>
    <row r="16" spans="1:16" s="22" customFormat="1" ht="45">
      <c r="A16" s="35" t="s">
        <v>142</v>
      </c>
      <c r="B16" s="35" t="s">
        <v>143</v>
      </c>
      <c r="C16" s="35" t="s">
        <v>4</v>
      </c>
      <c r="D16" s="173" t="s">
        <v>205</v>
      </c>
      <c r="E16" s="173" t="s">
        <v>206</v>
      </c>
      <c r="F16" s="173" t="s">
        <v>207</v>
      </c>
      <c r="G16" s="36" t="s">
        <v>6</v>
      </c>
      <c r="H16" s="35" t="s">
        <v>7</v>
      </c>
      <c r="I16" s="35" t="s">
        <v>148</v>
      </c>
      <c r="J16" s="35" t="s">
        <v>5</v>
      </c>
      <c r="K16" s="35" t="s">
        <v>150</v>
      </c>
      <c r="L16" s="5" t="s">
        <v>208</v>
      </c>
      <c r="M16" s="224" t="s">
        <v>23</v>
      </c>
      <c r="N16" s="224"/>
      <c r="P16" s="194"/>
    </row>
    <row r="17" spans="1:16" ht="22.5">
      <c r="A17" s="26" t="s">
        <v>161</v>
      </c>
      <c r="B17" s="42" t="s">
        <v>118</v>
      </c>
      <c r="C17" s="175" t="s">
        <v>24</v>
      </c>
      <c r="D17" s="195"/>
      <c r="E17" s="195"/>
      <c r="F17" s="196">
        <v>24</v>
      </c>
      <c r="G17" s="28"/>
      <c r="H17" s="28"/>
      <c r="I17" s="28"/>
      <c r="J17" s="29"/>
      <c r="K17" s="28"/>
      <c r="L17" s="175"/>
      <c r="M17" s="229"/>
      <c r="N17" s="229"/>
      <c r="P17" s="197"/>
    </row>
    <row r="18" spans="1:16" s="22" customFormat="1" ht="11.25">
      <c r="A18" s="179"/>
      <c r="B18" s="40"/>
      <c r="C18" s="180"/>
      <c r="D18" s="198"/>
      <c r="E18" s="198"/>
      <c r="F18" s="198"/>
      <c r="G18" s="34"/>
      <c r="H18" s="34"/>
      <c r="I18" s="34"/>
      <c r="J18" s="181"/>
      <c r="K18" s="34"/>
      <c r="L18" s="180"/>
      <c r="M18" s="182"/>
      <c r="N18" s="182"/>
      <c r="P18" s="194"/>
    </row>
    <row r="19" spans="1:14" s="23" customFormat="1" ht="11.25">
      <c r="A19" s="199"/>
      <c r="B19" s="41" t="s">
        <v>209</v>
      </c>
      <c r="C19" s="177"/>
      <c r="D19" s="200"/>
      <c r="E19" s="200"/>
      <c r="F19" s="201"/>
      <c r="G19" s="178"/>
      <c r="H19" s="178"/>
      <c r="I19" s="178"/>
      <c r="J19" s="178"/>
      <c r="K19" s="178"/>
      <c r="L19" s="178"/>
      <c r="M19" s="178"/>
      <c r="N19" s="178"/>
    </row>
    <row r="22" spans="1:14" ht="22.5">
      <c r="A22" s="202"/>
      <c r="B22" s="230" t="s">
        <v>1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183" t="s">
        <v>2</v>
      </c>
    </row>
    <row r="23" spans="1:14" ht="11.25">
      <c r="A23" s="203" t="s">
        <v>155</v>
      </c>
      <c r="B23" s="226" t="s">
        <v>119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04"/>
    </row>
    <row r="24" spans="1:14" ht="11.25">
      <c r="A24" s="203" t="s">
        <v>157</v>
      </c>
      <c r="B24" s="226" t="s">
        <v>120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04"/>
    </row>
    <row r="25" spans="1:14" ht="11.25">
      <c r="A25" s="203" t="s">
        <v>158</v>
      </c>
      <c r="B25" s="226" t="s">
        <v>91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04"/>
    </row>
    <row r="26" spans="1:14" ht="11.25">
      <c r="A26" s="203" t="s">
        <v>159</v>
      </c>
      <c r="B26" s="226" t="s">
        <v>121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04"/>
    </row>
    <row r="27" spans="1:14" ht="11.25">
      <c r="A27" s="203" t="s">
        <v>160</v>
      </c>
      <c r="B27" s="226" t="s">
        <v>3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04"/>
    </row>
    <row r="28" spans="1:14" ht="11.25">
      <c r="A28" s="203" t="s">
        <v>161</v>
      </c>
      <c r="B28" s="226" t="s">
        <v>122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04"/>
    </row>
    <row r="34" ht="11.25">
      <c r="K34" s="220" t="s">
        <v>212</v>
      </c>
    </row>
    <row r="35" ht="11.25">
      <c r="N35" s="221" t="s">
        <v>213</v>
      </c>
    </row>
    <row r="108" ht="11.25">
      <c r="T108" s="22"/>
    </row>
    <row r="128" ht="11.25">
      <c r="T128" s="22"/>
    </row>
  </sheetData>
  <mergeCells count="10">
    <mergeCell ref="A5:N5"/>
    <mergeCell ref="M16:N16"/>
    <mergeCell ref="M17:N17"/>
    <mergeCell ref="B22:M22"/>
    <mergeCell ref="B27:M27"/>
    <mergeCell ref="B28:M28"/>
    <mergeCell ref="B23:M23"/>
    <mergeCell ref="B24:M24"/>
    <mergeCell ref="B25:M25"/>
    <mergeCell ref="B26:M26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T128"/>
  <sheetViews>
    <sheetView zoomScale="120" zoomScaleNormal="120" workbookViewId="0" topLeftCell="F1">
      <selection activeCell="N53" sqref="N53"/>
    </sheetView>
  </sheetViews>
  <sheetFormatPr defaultColWidth="9.140625" defaultRowHeight="12.75"/>
  <cols>
    <col min="1" max="1" width="4.57421875" style="21" customWidth="1"/>
    <col min="2" max="2" width="28.28125" style="21" customWidth="1"/>
    <col min="3" max="3" width="6.140625" style="21" customWidth="1"/>
    <col min="4" max="5" width="0" style="21" hidden="1" customWidth="1"/>
    <col min="6" max="6" width="7.28125" style="21" customWidth="1"/>
    <col min="7" max="7" width="10.28125" style="21" customWidth="1"/>
    <col min="8" max="8" width="11.7109375" style="21" customWidth="1"/>
    <col min="9" max="9" width="14.00390625" style="21" customWidth="1"/>
    <col min="10" max="10" width="5.421875" style="21" customWidth="1"/>
    <col min="11" max="11" width="11.7109375" style="21" customWidth="1"/>
    <col min="12" max="12" width="10.28125" style="21" customWidth="1"/>
    <col min="13" max="13" width="12.00390625" style="21" customWidth="1"/>
    <col min="14" max="14" width="12.7109375" style="21" customWidth="1"/>
    <col min="15" max="20" width="0" style="21" hidden="1" customWidth="1"/>
    <col min="21" max="16384" width="12.57421875" style="21" customWidth="1"/>
  </cols>
  <sheetData>
    <row r="3" ht="11.25">
      <c r="B3" s="218" t="s">
        <v>210</v>
      </c>
    </row>
    <row r="4" ht="11.25">
      <c r="B4" s="218" t="s">
        <v>211</v>
      </c>
    </row>
    <row r="5" spans="1:14" ht="11.25">
      <c r="A5" s="205" t="s">
        <v>123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254" s="23" customFormat="1" ht="38.25" customHeight="1">
      <c r="A6" s="35" t="s">
        <v>142</v>
      </c>
      <c r="B6" s="35" t="s">
        <v>143</v>
      </c>
      <c r="C6" s="35" t="s">
        <v>4</v>
      </c>
      <c r="D6" s="35" t="s">
        <v>108</v>
      </c>
      <c r="E6" s="35" t="s">
        <v>109</v>
      </c>
      <c r="F6" s="35" t="s">
        <v>145</v>
      </c>
      <c r="G6" s="35" t="s">
        <v>146</v>
      </c>
      <c r="H6" s="35" t="s">
        <v>147</v>
      </c>
      <c r="I6" s="35" t="s">
        <v>148</v>
      </c>
      <c r="J6" s="35" t="s">
        <v>149</v>
      </c>
      <c r="K6" s="35" t="s">
        <v>150</v>
      </c>
      <c r="L6" s="5" t="s">
        <v>151</v>
      </c>
      <c r="M6" s="7" t="s">
        <v>152</v>
      </c>
      <c r="N6" s="7" t="s">
        <v>153</v>
      </c>
      <c r="O6" s="184" t="s">
        <v>154</v>
      </c>
      <c r="P6" s="184"/>
      <c r="Q6" s="185" t="s">
        <v>144</v>
      </c>
      <c r="R6" s="185"/>
      <c r="IS6" s="21"/>
      <c r="IT6" s="21"/>
    </row>
    <row r="7" spans="1:19" ht="11.25">
      <c r="A7" s="26" t="s">
        <v>155</v>
      </c>
      <c r="B7" s="37" t="s">
        <v>124</v>
      </c>
      <c r="C7" s="175" t="s">
        <v>156</v>
      </c>
      <c r="D7" s="38">
        <v>1400</v>
      </c>
      <c r="E7" s="38">
        <v>510</v>
      </c>
      <c r="F7" s="32">
        <f aca="true" t="shared" si="0" ref="F7:F13">D7+E7</f>
        <v>1910</v>
      </c>
      <c r="G7" s="28"/>
      <c r="H7" s="28"/>
      <c r="I7" s="28"/>
      <c r="J7" s="29"/>
      <c r="K7" s="28"/>
      <c r="L7" s="175"/>
      <c r="M7" s="176"/>
      <c r="N7" s="176"/>
      <c r="O7" s="186">
        <v>973</v>
      </c>
      <c r="P7" s="187">
        <f aca="true" t="shared" si="1" ref="P7:P13">O7/22*24</f>
        <v>1061.4545454545455</v>
      </c>
      <c r="Q7" s="188">
        <v>338</v>
      </c>
      <c r="R7" s="189">
        <f aca="true" t="shared" si="2" ref="R7:R13">Q7/19*24</f>
        <v>426.94736842105266</v>
      </c>
      <c r="S7" s="206">
        <f aca="true" t="shared" si="3" ref="S7:S13">P7+R7</f>
        <v>1488.4019138755982</v>
      </c>
    </row>
    <row r="8" spans="1:19" ht="11.25">
      <c r="A8" s="26" t="s">
        <v>157</v>
      </c>
      <c r="B8" s="37" t="s">
        <v>125</v>
      </c>
      <c r="C8" s="175" t="s">
        <v>156</v>
      </c>
      <c r="D8" s="38">
        <v>120</v>
      </c>
      <c r="E8" s="38">
        <v>40</v>
      </c>
      <c r="F8" s="32">
        <f t="shared" si="0"/>
        <v>160</v>
      </c>
      <c r="G8" s="28"/>
      <c r="H8" s="28"/>
      <c r="I8" s="28"/>
      <c r="J8" s="29"/>
      <c r="K8" s="28"/>
      <c r="L8" s="175"/>
      <c r="M8" s="176"/>
      <c r="N8" s="176"/>
      <c r="O8" s="21">
        <v>68</v>
      </c>
      <c r="P8" s="187">
        <f t="shared" si="1"/>
        <v>74.18181818181819</v>
      </c>
      <c r="Q8" s="188">
        <v>28</v>
      </c>
      <c r="R8" s="189">
        <f t="shared" si="2"/>
        <v>35.368421052631575</v>
      </c>
      <c r="S8" s="206">
        <f t="shared" si="3"/>
        <v>109.55023923444976</v>
      </c>
    </row>
    <row r="9" spans="1:19" ht="11.25">
      <c r="A9" s="26" t="s">
        <v>158</v>
      </c>
      <c r="B9" s="207" t="s">
        <v>126</v>
      </c>
      <c r="C9" s="175" t="s">
        <v>156</v>
      </c>
      <c r="D9" s="38">
        <v>12</v>
      </c>
      <c r="E9" s="38">
        <v>4</v>
      </c>
      <c r="F9" s="32">
        <f t="shared" si="0"/>
        <v>16</v>
      </c>
      <c r="G9" s="28"/>
      <c r="H9" s="28"/>
      <c r="I9" s="28"/>
      <c r="J9" s="29"/>
      <c r="K9" s="28"/>
      <c r="L9" s="175"/>
      <c r="M9" s="176"/>
      <c r="N9" s="176"/>
      <c r="O9" s="21">
        <v>3</v>
      </c>
      <c r="P9" s="187">
        <f t="shared" si="1"/>
        <v>3.2727272727272725</v>
      </c>
      <c r="Q9" s="188">
        <v>1</v>
      </c>
      <c r="R9" s="189">
        <f t="shared" si="2"/>
        <v>1.263157894736842</v>
      </c>
      <c r="S9" s="206">
        <f t="shared" si="3"/>
        <v>4.535885167464114</v>
      </c>
    </row>
    <row r="10" spans="1:19" ht="22.5">
      <c r="A10" s="26" t="s">
        <v>159</v>
      </c>
      <c r="B10" s="207" t="s">
        <v>127</v>
      </c>
      <c r="C10" s="175" t="s">
        <v>156</v>
      </c>
      <c r="D10" s="38">
        <v>22</v>
      </c>
      <c r="E10" s="38">
        <v>8</v>
      </c>
      <c r="F10" s="32">
        <f t="shared" si="0"/>
        <v>30</v>
      </c>
      <c r="G10" s="28"/>
      <c r="H10" s="28"/>
      <c r="I10" s="28"/>
      <c r="J10" s="29"/>
      <c r="K10" s="28"/>
      <c r="L10" s="175"/>
      <c r="M10" s="176"/>
      <c r="N10" s="176"/>
      <c r="O10" s="21">
        <v>14</v>
      </c>
      <c r="P10" s="187">
        <f t="shared" si="1"/>
        <v>15.272727272727273</v>
      </c>
      <c r="Q10" s="188"/>
      <c r="R10" s="189">
        <f t="shared" si="2"/>
        <v>0</v>
      </c>
      <c r="S10" s="206">
        <f t="shared" si="3"/>
        <v>15.272727272727273</v>
      </c>
    </row>
    <row r="11" spans="1:19" ht="11.25">
      <c r="A11" s="26" t="s">
        <v>160</v>
      </c>
      <c r="B11" s="30" t="s">
        <v>128</v>
      </c>
      <c r="C11" s="175" t="s">
        <v>156</v>
      </c>
      <c r="D11" s="38">
        <v>0</v>
      </c>
      <c r="E11" s="38">
        <v>72</v>
      </c>
      <c r="F11" s="32">
        <f t="shared" si="0"/>
        <v>72</v>
      </c>
      <c r="G11" s="28"/>
      <c r="H11" s="31"/>
      <c r="I11" s="28"/>
      <c r="J11" s="29"/>
      <c r="K11" s="28"/>
      <c r="L11" s="175"/>
      <c r="M11" s="176"/>
      <c r="N11" s="176"/>
      <c r="P11" s="187">
        <f t="shared" si="1"/>
        <v>0</v>
      </c>
      <c r="Q11" s="188"/>
      <c r="R11" s="189">
        <f t="shared" si="2"/>
        <v>0</v>
      </c>
      <c r="S11" s="206">
        <f t="shared" si="3"/>
        <v>0</v>
      </c>
    </row>
    <row r="12" spans="1:19" ht="11.25">
      <c r="A12" s="26" t="s">
        <v>161</v>
      </c>
      <c r="B12" s="30" t="s">
        <v>129</v>
      </c>
      <c r="C12" s="175" t="s">
        <v>156</v>
      </c>
      <c r="D12" s="38">
        <v>0</v>
      </c>
      <c r="E12" s="38">
        <v>6</v>
      </c>
      <c r="F12" s="32">
        <f t="shared" si="0"/>
        <v>6</v>
      </c>
      <c r="G12" s="28"/>
      <c r="H12" s="28"/>
      <c r="I12" s="28"/>
      <c r="J12" s="29"/>
      <c r="K12" s="28"/>
      <c r="L12" s="175"/>
      <c r="M12" s="176"/>
      <c r="N12" s="176"/>
      <c r="P12" s="187">
        <f t="shared" si="1"/>
        <v>0</v>
      </c>
      <c r="Q12" s="188">
        <v>1</v>
      </c>
      <c r="R12" s="189">
        <f t="shared" si="2"/>
        <v>1.263157894736842</v>
      </c>
      <c r="S12" s="206">
        <f t="shared" si="3"/>
        <v>1.263157894736842</v>
      </c>
    </row>
    <row r="13" spans="1:19" ht="22.5">
      <c r="A13" s="26" t="s">
        <v>162</v>
      </c>
      <c r="B13" s="30" t="s">
        <v>130</v>
      </c>
      <c r="C13" s="175" t="s">
        <v>156</v>
      </c>
      <c r="D13" s="38">
        <v>0</v>
      </c>
      <c r="E13" s="38">
        <v>6</v>
      </c>
      <c r="F13" s="32">
        <f t="shared" si="0"/>
        <v>6</v>
      </c>
      <c r="G13" s="28"/>
      <c r="H13" s="28"/>
      <c r="I13" s="28"/>
      <c r="J13" s="29"/>
      <c r="K13" s="28"/>
      <c r="L13" s="175"/>
      <c r="M13" s="176"/>
      <c r="N13" s="176"/>
      <c r="P13" s="187">
        <f t="shared" si="1"/>
        <v>0</v>
      </c>
      <c r="Q13" s="188">
        <v>0</v>
      </c>
      <c r="R13" s="189">
        <f t="shared" si="2"/>
        <v>0</v>
      </c>
      <c r="S13" s="206">
        <f t="shared" si="3"/>
        <v>0</v>
      </c>
    </row>
    <row r="14" spans="1:16" s="23" customFormat="1" ht="11.25">
      <c r="A14" s="26"/>
      <c r="B14" s="191" t="s">
        <v>0</v>
      </c>
      <c r="C14" s="177"/>
      <c r="D14" s="192"/>
      <c r="E14" s="192"/>
      <c r="F14" s="192"/>
      <c r="G14" s="178"/>
      <c r="H14" s="178"/>
      <c r="I14" s="178"/>
      <c r="J14" s="178"/>
      <c r="K14" s="178"/>
      <c r="L14" s="178"/>
      <c r="M14" s="178"/>
      <c r="N14" s="178"/>
      <c r="P14" s="187"/>
    </row>
    <row r="15" spans="1:16" s="22" customFormat="1" ht="11.25">
      <c r="A15" s="179"/>
      <c r="B15" s="193"/>
      <c r="C15" s="180"/>
      <c r="D15" s="39"/>
      <c r="E15" s="39"/>
      <c r="F15" s="39"/>
      <c r="G15" s="34"/>
      <c r="H15" s="34"/>
      <c r="I15" s="34"/>
      <c r="J15" s="181"/>
      <c r="K15" s="34"/>
      <c r="L15" s="180"/>
      <c r="M15" s="182"/>
      <c r="N15" s="182"/>
      <c r="P15" s="194"/>
    </row>
    <row r="16" spans="1:16" s="22" customFormat="1" ht="27.75" customHeight="1">
      <c r="A16" s="35" t="s">
        <v>142</v>
      </c>
      <c r="B16" s="35" t="s">
        <v>143</v>
      </c>
      <c r="C16" s="35" t="s">
        <v>4</v>
      </c>
      <c r="D16" s="173" t="s">
        <v>205</v>
      </c>
      <c r="E16" s="173" t="s">
        <v>206</v>
      </c>
      <c r="F16" s="173" t="s">
        <v>207</v>
      </c>
      <c r="G16" s="36" t="s">
        <v>6</v>
      </c>
      <c r="H16" s="35" t="s">
        <v>7</v>
      </c>
      <c r="I16" s="35" t="s">
        <v>148</v>
      </c>
      <c r="J16" s="35" t="s">
        <v>5</v>
      </c>
      <c r="K16" s="35" t="s">
        <v>150</v>
      </c>
      <c r="L16" s="5" t="s">
        <v>208</v>
      </c>
      <c r="M16" s="224" t="s">
        <v>23</v>
      </c>
      <c r="N16" s="224"/>
      <c r="P16" s="194"/>
    </row>
    <row r="17" spans="1:16" ht="11.25">
      <c r="A17" s="208">
        <v>8</v>
      </c>
      <c r="B17" s="27" t="s">
        <v>131</v>
      </c>
      <c r="C17" s="175" t="s">
        <v>24</v>
      </c>
      <c r="D17" s="195"/>
      <c r="E17" s="195"/>
      <c r="F17" s="195">
        <v>24</v>
      </c>
      <c r="G17" s="28"/>
      <c r="H17" s="28"/>
      <c r="I17" s="28"/>
      <c r="J17" s="29"/>
      <c r="K17" s="28"/>
      <c r="L17" s="175"/>
      <c r="M17" s="229"/>
      <c r="N17" s="229"/>
      <c r="P17" s="197"/>
    </row>
    <row r="18" spans="1:16" ht="11.25">
      <c r="A18" s="208">
        <v>9</v>
      </c>
      <c r="B18" s="27" t="s">
        <v>131</v>
      </c>
      <c r="C18" s="175" t="s">
        <v>24</v>
      </c>
      <c r="D18" s="195"/>
      <c r="E18" s="195"/>
      <c r="F18" s="195">
        <v>24</v>
      </c>
      <c r="G18" s="28"/>
      <c r="H18" s="28"/>
      <c r="I18" s="28"/>
      <c r="J18" s="29"/>
      <c r="K18" s="28"/>
      <c r="L18" s="175"/>
      <c r="M18" s="229"/>
      <c r="N18" s="229"/>
      <c r="P18" s="197"/>
    </row>
    <row r="19" spans="1:16" ht="11.25">
      <c r="A19" s="208">
        <v>10</v>
      </c>
      <c r="B19" s="27" t="s">
        <v>131</v>
      </c>
      <c r="C19" s="175" t="s">
        <v>24</v>
      </c>
      <c r="D19" s="195"/>
      <c r="E19" s="195"/>
      <c r="F19" s="195">
        <v>24</v>
      </c>
      <c r="G19" s="28"/>
      <c r="H19" s="28"/>
      <c r="I19" s="28"/>
      <c r="J19" s="29"/>
      <c r="K19" s="28"/>
      <c r="L19" s="175"/>
      <c r="M19" s="229"/>
      <c r="N19" s="229"/>
      <c r="P19" s="197"/>
    </row>
    <row r="20" spans="1:16" s="23" customFormat="1" ht="11.25">
      <c r="A20" s="26"/>
      <c r="B20" s="42" t="s">
        <v>132</v>
      </c>
      <c r="C20" s="177"/>
      <c r="D20" s="200"/>
      <c r="E20" s="200"/>
      <c r="F20" s="200"/>
      <c r="G20" s="178"/>
      <c r="H20" s="178"/>
      <c r="I20" s="178"/>
      <c r="J20" s="178"/>
      <c r="K20" s="178"/>
      <c r="L20" s="178"/>
      <c r="M20" s="227"/>
      <c r="N20" s="227"/>
      <c r="P20" s="187"/>
    </row>
    <row r="21" spans="1:16" s="22" customFormat="1" ht="11.25">
      <c r="A21" s="179"/>
      <c r="B21" s="40"/>
      <c r="C21" s="180"/>
      <c r="D21" s="198"/>
      <c r="E21" s="198"/>
      <c r="F21" s="198"/>
      <c r="G21" s="34"/>
      <c r="H21" s="34"/>
      <c r="I21" s="34"/>
      <c r="J21" s="181"/>
      <c r="K21" s="34"/>
      <c r="L21" s="180"/>
      <c r="M21" s="182"/>
      <c r="N21" s="182"/>
      <c r="P21" s="194"/>
    </row>
    <row r="22" spans="1:14" s="23" customFormat="1" ht="11.25">
      <c r="A22" s="174"/>
      <c r="B22" s="41" t="s">
        <v>209</v>
      </c>
      <c r="C22" s="177"/>
      <c r="D22" s="200"/>
      <c r="E22" s="200"/>
      <c r="F22" s="200"/>
      <c r="G22" s="178"/>
      <c r="H22" s="178"/>
      <c r="I22" s="178"/>
      <c r="J22" s="178"/>
      <c r="K22" s="178"/>
      <c r="L22" s="178"/>
      <c r="M22" s="178"/>
      <c r="N22" s="178"/>
    </row>
    <row r="24" spans="1:2" ht="11.25">
      <c r="A24" s="23" t="s">
        <v>133</v>
      </c>
      <c r="B24" s="23"/>
    </row>
    <row r="26" spans="1:14" ht="22.5">
      <c r="A26" s="209"/>
      <c r="B26" s="230" t="s">
        <v>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183" t="s">
        <v>2</v>
      </c>
    </row>
    <row r="27" spans="1:14" ht="11.25">
      <c r="A27" s="210" t="s">
        <v>155</v>
      </c>
      <c r="B27" s="231" t="s">
        <v>134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33"/>
    </row>
    <row r="28" spans="1:14" ht="11.25">
      <c r="A28" s="210" t="s">
        <v>157</v>
      </c>
      <c r="B28" s="231" t="s">
        <v>135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33"/>
    </row>
    <row r="29" spans="1:14" ht="11.25">
      <c r="A29" s="210" t="s">
        <v>158</v>
      </c>
      <c r="B29" s="231" t="s">
        <v>136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33"/>
    </row>
    <row r="30" spans="1:14" ht="11.25">
      <c r="A30" s="210" t="s">
        <v>159</v>
      </c>
      <c r="B30" s="231" t="s">
        <v>137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33"/>
    </row>
    <row r="31" spans="1:14" ht="11.25">
      <c r="A31" s="210" t="s">
        <v>160</v>
      </c>
      <c r="B31" s="231" t="s">
        <v>138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33"/>
    </row>
    <row r="32" spans="1:14" ht="11.25">
      <c r="A32" s="210" t="s">
        <v>161</v>
      </c>
      <c r="B32" s="231" t="s">
        <v>139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33"/>
    </row>
    <row r="33" spans="1:14" ht="11.25">
      <c r="A33" s="210" t="s">
        <v>162</v>
      </c>
      <c r="B33" s="231" t="s">
        <v>215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33"/>
    </row>
    <row r="34" spans="1:14" ht="11.25">
      <c r="A34" s="210" t="s">
        <v>163</v>
      </c>
      <c r="B34" s="231" t="s">
        <v>216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33"/>
    </row>
    <row r="35" spans="1:14" ht="11.25">
      <c r="A35" s="210" t="s">
        <v>164</v>
      </c>
      <c r="B35" s="231" t="s">
        <v>217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33"/>
    </row>
    <row r="36" spans="1:14" ht="11.25">
      <c r="A36" s="210" t="s">
        <v>165</v>
      </c>
      <c r="B36" s="231" t="s">
        <v>218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33"/>
    </row>
    <row r="37" spans="1:14" ht="11.25">
      <c r="A37" s="210" t="s">
        <v>166</v>
      </c>
      <c r="B37" s="231" t="s">
        <v>219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33"/>
    </row>
    <row r="38" spans="1:14" ht="11.25">
      <c r="A38" s="210" t="s">
        <v>167</v>
      </c>
      <c r="B38" s="231" t="s">
        <v>220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33"/>
    </row>
    <row r="39" spans="1:14" ht="11.25">
      <c r="A39" s="172" t="s">
        <v>168</v>
      </c>
      <c r="B39" s="231" t="s">
        <v>221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33"/>
    </row>
    <row r="40" spans="1:14" ht="11.25">
      <c r="A40" s="172">
        <v>14</v>
      </c>
      <c r="B40" s="231" t="s">
        <v>222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33"/>
    </row>
    <row r="41" spans="1:14" ht="11.25">
      <c r="A41" s="212" t="s">
        <v>170</v>
      </c>
      <c r="B41" s="231" t="s">
        <v>223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43"/>
    </row>
    <row r="42" spans="1:14" ht="11.25">
      <c r="A42" s="212" t="s">
        <v>171</v>
      </c>
      <c r="B42" s="231" t="s">
        <v>224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43"/>
    </row>
    <row r="43" spans="1:14" ht="11.25">
      <c r="A43" s="212" t="s">
        <v>172</v>
      </c>
      <c r="B43" s="231" t="s">
        <v>106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43"/>
    </row>
    <row r="44" spans="1:14" ht="11.25">
      <c r="A44" s="212" t="s">
        <v>173</v>
      </c>
      <c r="B44" s="231" t="s">
        <v>3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33"/>
    </row>
    <row r="45" spans="1:14" ht="11.25">
      <c r="A45" s="212" t="s">
        <v>174</v>
      </c>
      <c r="B45" s="231" t="s">
        <v>225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33"/>
    </row>
    <row r="46" spans="1:14" ht="11.25">
      <c r="A46" s="212" t="s">
        <v>175</v>
      </c>
      <c r="B46" s="231" t="s">
        <v>140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13"/>
    </row>
    <row r="47" spans="1:14" ht="11.25">
      <c r="A47" s="212" t="s">
        <v>176</v>
      </c>
      <c r="B47" s="231" t="s">
        <v>141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11"/>
    </row>
    <row r="53" ht="11.25">
      <c r="N53" s="219" t="s">
        <v>214</v>
      </c>
    </row>
    <row r="54" ht="11.25">
      <c r="N54" s="221" t="s">
        <v>213</v>
      </c>
    </row>
    <row r="108" ht="11.25">
      <c r="T108" s="22"/>
    </row>
    <row r="128" ht="11.25">
      <c r="T128" s="22"/>
    </row>
  </sheetData>
  <mergeCells count="27">
    <mergeCell ref="M16:N16"/>
    <mergeCell ref="M17:N17"/>
    <mergeCell ref="M18:N18"/>
    <mergeCell ref="M19:N19"/>
    <mergeCell ref="M20:N20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36:M36"/>
    <mergeCell ref="B37:M37"/>
    <mergeCell ref="B38:M38"/>
    <mergeCell ref="B39:M39"/>
    <mergeCell ref="B40:M40"/>
    <mergeCell ref="B45:M45"/>
    <mergeCell ref="B46:M46"/>
    <mergeCell ref="B47:M47"/>
    <mergeCell ref="B41:M41"/>
    <mergeCell ref="B42:M42"/>
    <mergeCell ref="B43:M43"/>
    <mergeCell ref="B44:M44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Komar</cp:lastModifiedBy>
  <cp:lastPrinted>2018-02-01T16:50:52Z</cp:lastPrinted>
  <dcterms:created xsi:type="dcterms:W3CDTF">2018-01-31T10:31:45Z</dcterms:created>
  <dcterms:modified xsi:type="dcterms:W3CDTF">2018-03-27T11:03:04Z</dcterms:modified>
  <cp:category/>
  <cp:version/>
  <cp:contentType/>
  <cp:contentStatus/>
</cp:coreProperties>
</file>