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150" activeTab="3"/>
  </bookViews>
  <sheets>
    <sheet name="1" sheetId="1" r:id="rId1"/>
    <sheet name="2" sheetId="2" r:id="rId2"/>
    <sheet name="3" sheetId="3" r:id="rId3"/>
    <sheet name="4" sheetId="4" r:id="rId4"/>
    <sheet name="razem" sheetId="5" r:id="rId5"/>
  </sheets>
  <definedNames>
    <definedName name="_xlnm.Print_Area" localSheetId="0">'1'!$A$1:$K$30</definedName>
    <definedName name="_xlnm.Print_Area" localSheetId="1">'2'!$A$1:$S$21</definedName>
    <definedName name="_xlnm.Print_Area" localSheetId="2">'3'!$A$1:$K$21</definedName>
  </definedNames>
  <calcPr fullCalcOnLoad="1"/>
</workbook>
</file>

<file path=xl/sharedStrings.xml><?xml version="1.0" encoding="utf-8"?>
<sst xmlns="http://schemas.openxmlformats.org/spreadsheetml/2006/main" count="217" uniqueCount="108">
  <si>
    <t>Lp.</t>
  </si>
  <si>
    <t>Nazwa towaru</t>
  </si>
  <si>
    <t>j.m.</t>
  </si>
  <si>
    <t xml:space="preserve">Ilość zamawiana  </t>
  </si>
  <si>
    <t>Cena netto</t>
  </si>
  <si>
    <t>Cena brutto</t>
  </si>
  <si>
    <t>Wartość netto</t>
  </si>
  <si>
    <t>Stawka VAT</t>
  </si>
  <si>
    <t>Wartość brutto</t>
  </si>
  <si>
    <t>1.</t>
  </si>
  <si>
    <t>szt.</t>
  </si>
  <si>
    <t>RAZEM:</t>
  </si>
  <si>
    <t>PAKIET NR 1</t>
  </si>
  <si>
    <t>60 pkt</t>
  </si>
  <si>
    <t>termin dostawy do 2 dni roboczych</t>
  </si>
  <si>
    <t>termin dostawy do 3 dni roboczych</t>
  </si>
  <si>
    <t>termin dostawy do 4 dni roboczych</t>
  </si>
  <si>
    <t>0 pkt</t>
  </si>
  <si>
    <t>Przy założeniu, że maksymalny termin dostawy to 4 dni.</t>
  </si>
  <si>
    <t>Zamawiający ma prawo do składania reklamacji ilościowych i jakościowych przez cały okres trwania umowy oraz przez okres gwarancji. Reklamacje można złożyć drogą telefoniczną na numer: …………………………… lub mailową na adres …………………………… podając numer faktury, niezwłocznie potwierdzając zgłoszenie na piśmie.</t>
  </si>
  <si>
    <t xml:space="preserve">Wykonawca odpowiada za wady ilościowe i jakościowe dostarczonego towaru i gwarantuje wymianę na pełnowartościowy towar wg zapisów w SIWZ. </t>
  </si>
  <si>
    <t>WYKONANIE ilość 2016</t>
  </si>
  <si>
    <t>WYKONANIEwartość brutto 2016</t>
  </si>
  <si>
    <t>Ostrza do strzygarki akumulatorowej-wykonanie za 2016 rok dotyczy cen umowy USK/DZP/PN-69/2015 Z Firmą 3 M</t>
  </si>
  <si>
    <t>Czas ładowania:</t>
  </si>
  <si>
    <t xml:space="preserve">do 6 h </t>
  </si>
  <si>
    <t>powyżej 12h</t>
  </si>
  <si>
    <t>Cena</t>
  </si>
  <si>
    <t>5 pkt</t>
  </si>
  <si>
    <t>od 6h do 12h</t>
  </si>
  <si>
    <t xml:space="preserve">Ostrza do strzygarki chirurgicznej akumulatorowej </t>
  </si>
  <si>
    <r>
      <t>ŁADOWARKA DO STRZYGARKI</t>
    </r>
    <r>
      <rPr>
        <sz val="8"/>
        <rFont val="Verdana"/>
        <family val="2"/>
      </rPr>
      <t xml:space="preserve"> </t>
    </r>
    <r>
      <rPr>
        <b/>
        <sz val="8"/>
        <rFont val="Verdana"/>
        <family val="2"/>
      </rPr>
      <t>CHIRURGICZNEJ</t>
    </r>
    <r>
      <rPr>
        <sz val="8"/>
        <rFont val="Verdana"/>
        <family val="2"/>
      </rPr>
      <t xml:space="preserve"> z poz. 2 – umożliwiająca ładowanie strzygarki w pozycji stojącej. Na przednim panelu dioda sygnalizująca proces ładowania. Ładowarka do strzygarki z pozycji 2.</t>
    </r>
  </si>
  <si>
    <t>Gwarancja min. 24 miesięce.</t>
  </si>
  <si>
    <t>30 pkt</t>
  </si>
  <si>
    <t>Ruchoma głowica strzygarki</t>
  </si>
  <si>
    <t>40 pkt</t>
  </si>
  <si>
    <t>2A</t>
  </si>
  <si>
    <t>2B</t>
  </si>
  <si>
    <t>Termin dostawy:</t>
  </si>
  <si>
    <r>
      <t>JEDNORAZOWE OSTRZA WYMIENNE</t>
    </r>
    <r>
      <rPr>
        <sz val="8"/>
        <color indexed="8"/>
        <rFont val="Verdana"/>
        <family val="2"/>
      </rPr>
      <t xml:space="preserve"> – do strzygarki chirurgicznej akumulatorowej, bezprzewodowej, ładowanej prądem zmiennym ~230V za pomocą ładowarki stojącej. Przeznaczone do usuwania każdego rodzaju owłosienia zwłaszcza z miejsc trudnodostępnych. </t>
    </r>
    <r>
      <rPr>
        <sz val="8"/>
        <rFont val="Verdana"/>
        <family val="2"/>
      </rPr>
      <t>Jednorazowe ostrza wymienne o całkowitej szerokości min. 38 mm i wysokości strzyżenia umożliwiającej prawidłowe przygotowanie do zabiegu operacyjnego (zgodnie z rekomendacjami 2-3 mm).</t>
    </r>
    <r>
      <rPr>
        <sz val="8"/>
        <color indexed="8"/>
        <rFont val="Verdana"/>
        <family val="2"/>
      </rPr>
      <t xml:space="preserve"> Nakładane na główkę strzygarki, pakowane w plastikowe przezroczyste opakowanie zaklejone z wierzchu białą folią zawierającą opis oraz nr katalogowy.</t>
    </r>
  </si>
  <si>
    <r>
      <t>STRZYGARKA CHIRURGICZNA AKUMULATOROWA</t>
    </r>
    <r>
      <rPr>
        <sz val="8"/>
        <rFont val="Verdana"/>
        <family val="2"/>
      </rPr>
      <t xml:space="preserve"> – bezprzewodowa, ładowana prądem zmiennym ~230V za pomocą ładowarki stojącej. Przesuwany włącznik dwupozycyjny (ON/OFF).</t>
    </r>
    <r>
      <rPr>
        <sz val="8"/>
        <color indexed="10"/>
        <rFont val="Verdana"/>
        <family val="2"/>
      </rPr>
      <t xml:space="preserve"> </t>
    </r>
    <r>
      <rPr>
        <sz val="8"/>
        <rFont val="Verdana"/>
        <family val="2"/>
      </rPr>
      <t xml:space="preserve">Strzygarka kompatybilna z ostrzami z poz. 1. </t>
    </r>
  </si>
  <si>
    <t>5 pkt, 2 pkt lub 0 pkt</t>
  </si>
  <si>
    <t>2 pkt</t>
  </si>
  <si>
    <t>Zamawiający w przypadku wybrania najkorzystniejszej oferty, która nie jest kompatybilna z dotychczas funkcjonującymi w szpitalu strzygarkami akumulatorowymi zobowiązuje Wykonawcę do bezpłatnej wymiany wszystkich dotychczas używanych strzygarek na nowe - przystosowane do zakupionych ostrzy. Ilość dotychczas użytkowanych strzygarek to około 40 szt.</t>
  </si>
  <si>
    <t>Zamawiający wymaga dostarczenia kart katalogowych, zdjęć zaoferowanych produktów, ulotki informacyjnej, instrukcji użytkowania oraz karty gwarancyjnej.</t>
  </si>
  <si>
    <t>Zamawiający wymaga dostarczenia próbki do poz. 1 i 2 - po 1 szt.</t>
  </si>
  <si>
    <t>PAKIET NR 2</t>
  </si>
  <si>
    <t>PAKIET NR 3</t>
  </si>
  <si>
    <t>termin dostawy do 5 dni roboczych</t>
  </si>
  <si>
    <t>20 pkt</t>
  </si>
  <si>
    <t>2a</t>
  </si>
  <si>
    <t>PAKIET NR 4</t>
  </si>
  <si>
    <t>Wieszak do standardowych worków na mocz z zawieszką kompatybilną z drenem odprowadzającym mocz do worka na mocz</t>
  </si>
  <si>
    <t>Wieszak do worków na mocz</t>
  </si>
  <si>
    <t>Zamawiający wymaga dostarczenia kart katalogowych, zdjęć zaoferowanych produktów, ulotki informacyjnej.</t>
  </si>
  <si>
    <t>termin dostawy od 5 do 10 dni roboczych</t>
  </si>
  <si>
    <t>10 pkt</t>
  </si>
  <si>
    <t>termin dostawy powyżej 10 roboczych</t>
  </si>
  <si>
    <t>Przy założeniu, że maksymalny termin dostawy to 14 dni.</t>
  </si>
  <si>
    <t>Wyposażanie do maszyny samojezdnej szorująco - zbierającej TASKI SWINGO 2100MICRO BMS EURO</t>
  </si>
  <si>
    <t>kmpl.</t>
  </si>
  <si>
    <t>Gumy zbierające - komplet (guma zbierająca przednia i guma zbierająca tylna) do maszyny samojezdnej szorująco - zbierającej TASKI SWINGO 2100Micro BMS EURO</t>
  </si>
  <si>
    <t>Pad do maszyny samojezdnej szorująco - zbierającej TASKI SWINGO 2100Micro BMS EURO w rozmiarze 280 mm, kolor czerwony</t>
  </si>
  <si>
    <t>PAKIET</t>
  </si>
  <si>
    <t>OPIS</t>
  </si>
  <si>
    <t>NR 4</t>
  </si>
  <si>
    <t>NR 3</t>
  </si>
  <si>
    <t>NR 2</t>
  </si>
  <si>
    <t>NR 1</t>
  </si>
  <si>
    <t>WARTOŚĆ NETTO</t>
  </si>
  <si>
    <t>WARTOŚĆ BRUTTO</t>
  </si>
  <si>
    <t>ZUŻYCIE KWOTA NETTO</t>
  </si>
  <si>
    <t>ZUŻYCIE KWOTA BRUTTO</t>
  </si>
  <si>
    <t>POZYCJA PLANU</t>
  </si>
  <si>
    <t>UWAGI</t>
  </si>
  <si>
    <t>plan zakupów poz. 65/2017, PF.B.II.19</t>
  </si>
  <si>
    <t>BATERIE, AKUMULATORKI, ŁADOWARKI</t>
  </si>
  <si>
    <t>Nazwa asortymentu</t>
  </si>
  <si>
    <t>JM</t>
  </si>
  <si>
    <t>ilość</t>
  </si>
  <si>
    <t>cena netto</t>
  </si>
  <si>
    <t>stawka VAT</t>
  </si>
  <si>
    <t>cena brutto</t>
  </si>
  <si>
    <t>wartość netto</t>
  </si>
  <si>
    <t>wartość brutto</t>
  </si>
  <si>
    <t xml:space="preserve">Baterie R6 (AA) alkaliczne jednorazowego użytku (bez możliwości ładowania) w którym w charakterze elektrolitu zastosowano roztwory alkaliczne (zasadowe).  Napięcie znamionowe 1,5 V. Ogniwo LR6 osiągające pojemność rzędu 2900 mAh </t>
  </si>
  <si>
    <t>szt</t>
  </si>
  <si>
    <t>Baterie R14 alkaliczne jednorazowego użytku (bez możliwości ładowania)</t>
  </si>
  <si>
    <t>Baterie R9 alkaliczne jednorazowego użytku (bez możliwości ładowania)</t>
  </si>
  <si>
    <t>Baterie R20 alkaliczne jednorazowego użytku (bez możliwości ładowania)</t>
  </si>
  <si>
    <t>Baterie CR-2032 do glukometru</t>
  </si>
  <si>
    <t>Baterie LR03 (AAA) alkaliczne jednorazowego użytku (bez możliwości ładowania)</t>
  </si>
  <si>
    <t>Akumulatorki R6 2500 mAh NiMh</t>
  </si>
  <si>
    <t>Akumulatorki LR03 1000 mAh NiMh</t>
  </si>
  <si>
    <t>ŁADOWARKA uniwersalna AA/AAA z automatycznym rozłącznikiem ładowania</t>
  </si>
  <si>
    <t>Bateria litowa 3,6V typu SL-760/S do reduktora tlenowego firmy DRAGER 06390041</t>
  </si>
  <si>
    <t>RAZEM</t>
  </si>
  <si>
    <t>Do zastosowań profesjonalnych, bez możliwości "wylania" się produktu do urządzenia - co będzie podlegało reklamacji jakościowej.</t>
  </si>
  <si>
    <t>Baterie, akumalatorki, ładowarki</t>
  </si>
  <si>
    <t>PF.B.II.19</t>
  </si>
  <si>
    <t>PN-20</t>
  </si>
  <si>
    <t>pozostało</t>
  </si>
  <si>
    <t>bieżący</t>
  </si>
  <si>
    <t>oszczędność</t>
  </si>
  <si>
    <t>TERMIN DOSTAWY MAX. 4 DNI ROBOCZE</t>
  </si>
  <si>
    <t>TERMIN DOSTAWY MAX. 14 DNI</t>
  </si>
  <si>
    <t>kryteria oceny ofert:</t>
  </si>
  <si>
    <t xml:space="preserve"> kryteria oceny ofert: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</si>
</sst>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56">
    <font>
      <sz val="10"/>
      <name val="Arial"/>
      <family val="0"/>
    </font>
    <font>
      <b/>
      <sz val="10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 val="single"/>
      <sz val="9"/>
      <name val="Verdana"/>
      <family val="2"/>
    </font>
    <font>
      <i/>
      <sz val="8"/>
      <color indexed="8"/>
      <name val="Verdana"/>
      <family val="2"/>
    </font>
    <font>
      <sz val="8"/>
      <color indexed="10"/>
      <name val="Verdana"/>
      <family val="2"/>
    </font>
    <font>
      <b/>
      <sz val="10"/>
      <name val="Arial"/>
      <family val="2"/>
    </font>
    <font>
      <b/>
      <u val="single"/>
      <sz val="9"/>
      <name val="Verdana"/>
      <family val="2"/>
    </font>
    <font>
      <u val="single"/>
      <sz val="8"/>
      <name val="Verdana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9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9" fontId="5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left" vertical="center"/>
      <protection/>
    </xf>
    <xf numFmtId="4" fontId="5" fillId="0" borderId="16" xfId="0" applyNumberFormat="1" applyFont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3" fillId="0" borderId="0" xfId="0" applyFont="1" applyAlignment="1">
      <alignment/>
    </xf>
    <xf numFmtId="4" fontId="2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9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0" fillId="0" borderId="20" xfId="0" applyFont="1" applyBorder="1" applyAlignment="1">
      <alignment horizontal="right" vertical="center" wrapText="1"/>
    </xf>
    <xf numFmtId="0" fontId="10" fillId="34" borderId="15" xfId="0" applyFont="1" applyFill="1" applyBorder="1" applyAlignment="1">
      <alignment horizontal="right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0" fontId="17" fillId="0" borderId="15" xfId="51" applyFont="1" applyFill="1" applyBorder="1" applyAlignment="1">
      <alignment vertical="center" wrapText="1"/>
      <protection/>
    </xf>
    <xf numFmtId="0" fontId="0" fillId="0" borderId="15" xfId="0" applyFont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18" fillId="0" borderId="0" xfId="52" applyFont="1" applyBorder="1" applyAlignment="1">
      <alignment vertical="center"/>
      <protection/>
    </xf>
    <xf numFmtId="0" fontId="19" fillId="0" borderId="0" xfId="53" applyFont="1" applyAlignment="1">
      <alignment vertical="center"/>
      <protection/>
    </xf>
    <xf numFmtId="0" fontId="19" fillId="0" borderId="0" xfId="53" applyFont="1" applyAlignment="1">
      <alignment horizontal="center" vertical="center"/>
      <protection/>
    </xf>
    <xf numFmtId="0" fontId="18" fillId="0" borderId="0" xfId="53" applyFont="1" applyAlignment="1">
      <alignment horizontal="right" vertical="center"/>
      <protection/>
    </xf>
    <xf numFmtId="0" fontId="18" fillId="0" borderId="15" xfId="53" applyFont="1" applyBorder="1" applyAlignment="1">
      <alignment horizontal="center" vertical="center" wrapText="1"/>
      <protection/>
    </xf>
    <xf numFmtId="0" fontId="18" fillId="0" borderId="15" xfId="0" applyFont="1" applyBorder="1" applyAlignment="1">
      <alignment horizontal="center" vertical="center" wrapText="1"/>
    </xf>
    <xf numFmtId="0" fontId="0" fillId="0" borderId="0" xfId="52" applyFont="1" applyBorder="1" applyAlignment="1">
      <alignment vertical="center"/>
      <protection/>
    </xf>
    <xf numFmtId="0" fontId="20" fillId="0" borderId="15" xfId="53" applyFont="1" applyBorder="1" applyAlignment="1">
      <alignment horizontal="right" vertical="center" wrapText="1"/>
      <protection/>
    </xf>
    <xf numFmtId="0" fontId="20" fillId="0" borderId="15" xfId="53" applyFont="1" applyBorder="1" applyAlignment="1">
      <alignment horizontal="left" vertical="center" wrapText="1"/>
      <protection/>
    </xf>
    <xf numFmtId="0" fontId="19" fillId="0" borderId="15" xfId="53" applyFont="1" applyBorder="1" applyAlignment="1">
      <alignment horizontal="center" vertical="center" wrapText="1"/>
      <protection/>
    </xf>
    <xf numFmtId="3" fontId="19" fillId="0" borderId="15" xfId="53" applyNumberFormat="1" applyFont="1" applyBorder="1" applyAlignment="1">
      <alignment vertical="center" wrapText="1"/>
      <protection/>
    </xf>
    <xf numFmtId="4" fontId="19" fillId="0" borderId="15" xfId="53" applyNumberFormat="1" applyFont="1" applyBorder="1" applyAlignment="1">
      <alignment horizontal="center" vertical="center" wrapText="1"/>
      <protection/>
    </xf>
    <xf numFmtId="9" fontId="19" fillId="0" borderId="15" xfId="53" applyNumberFormat="1" applyFont="1" applyBorder="1" applyAlignment="1">
      <alignment horizontal="center" vertical="center" wrapText="1"/>
      <protection/>
    </xf>
    <xf numFmtId="4" fontId="19" fillId="0" borderId="15" xfId="53" applyNumberFormat="1" applyFont="1" applyBorder="1" applyAlignment="1">
      <alignment horizontal="right" vertical="center" wrapText="1"/>
      <protection/>
    </xf>
    <xf numFmtId="2" fontId="19" fillId="0" borderId="15" xfId="0" applyNumberFormat="1" applyFont="1" applyBorder="1" applyAlignment="1">
      <alignment horizontal="right" vertical="center" wrapText="1"/>
    </xf>
    <xf numFmtId="0" fontId="20" fillId="0" borderId="15" xfId="53" applyFont="1" applyBorder="1" applyAlignment="1">
      <alignment horizontal="left"/>
      <protection/>
    </xf>
    <xf numFmtId="0" fontId="20" fillId="0" borderId="15" xfId="53" applyFont="1" applyBorder="1" applyAlignment="1">
      <alignment horizontal="center"/>
      <protection/>
    </xf>
    <xf numFmtId="3" fontId="20" fillId="0" borderId="15" xfId="53" applyNumberFormat="1" applyFont="1" applyBorder="1" applyAlignment="1">
      <alignment/>
      <protection/>
    </xf>
    <xf numFmtId="0" fontId="20" fillId="0" borderId="15" xfId="53" applyFont="1" applyBorder="1" applyAlignment="1">
      <alignment horizontal="center" vertical="center"/>
      <protection/>
    </xf>
    <xf numFmtId="2" fontId="20" fillId="0" borderId="15" xfId="53" applyNumberFormat="1" applyFont="1" applyBorder="1" applyAlignment="1">
      <alignment horizontal="right" vertical="center" wrapText="1"/>
      <protection/>
    </xf>
    <xf numFmtId="0" fontId="20" fillId="0" borderId="0" xfId="53" applyFont="1">
      <alignment/>
      <protection/>
    </xf>
    <xf numFmtId="0" fontId="20" fillId="0" borderId="15" xfId="53" applyFont="1" applyFill="1" applyBorder="1" applyAlignment="1">
      <alignment horizontal="right" vertical="center" wrapText="1"/>
      <protection/>
    </xf>
    <xf numFmtId="0" fontId="20" fillId="0" borderId="15" xfId="53" applyFont="1" applyFill="1" applyBorder="1" applyAlignment="1">
      <alignment horizontal="left"/>
      <protection/>
    </xf>
    <xf numFmtId="0" fontId="20" fillId="0" borderId="15" xfId="53" applyFont="1" applyFill="1" applyBorder="1" applyAlignment="1">
      <alignment horizontal="center"/>
      <protection/>
    </xf>
    <xf numFmtId="3" fontId="20" fillId="0" borderId="15" xfId="53" applyNumberFormat="1" applyFont="1" applyFill="1" applyBorder="1" applyAlignment="1">
      <alignment/>
      <protection/>
    </xf>
    <xf numFmtId="9" fontId="19" fillId="0" borderId="15" xfId="53" applyNumberFormat="1" applyFont="1" applyFill="1" applyBorder="1" applyAlignment="1">
      <alignment horizontal="center" vertical="center" wrapText="1"/>
      <protection/>
    </xf>
    <xf numFmtId="4" fontId="19" fillId="0" borderId="15" xfId="53" applyNumberFormat="1" applyFont="1" applyFill="1" applyBorder="1" applyAlignment="1">
      <alignment horizontal="right" vertical="center" wrapText="1"/>
      <protection/>
    </xf>
    <xf numFmtId="0" fontId="20" fillId="0" borderId="15" xfId="53" applyFont="1" applyFill="1" applyBorder="1" applyAlignment="1">
      <alignment horizontal="center" vertical="center"/>
      <protection/>
    </xf>
    <xf numFmtId="2" fontId="20" fillId="0" borderId="15" xfId="53" applyNumberFormat="1" applyFont="1" applyFill="1" applyBorder="1" applyAlignment="1">
      <alignment horizontal="right" vertical="center" wrapText="1"/>
      <protection/>
    </xf>
    <xf numFmtId="0" fontId="20" fillId="0" borderId="0" xfId="53" applyFont="1" applyFill="1">
      <alignment/>
      <protection/>
    </xf>
    <xf numFmtId="0" fontId="20" fillId="0" borderId="0" xfId="53" applyFont="1" applyAlignment="1">
      <alignment horizontal="center" vertical="center"/>
      <protection/>
    </xf>
    <xf numFmtId="0" fontId="18" fillId="0" borderId="0" xfId="53" applyFont="1" applyAlignment="1">
      <alignment horizontal="center" vertical="center" wrapText="1"/>
      <protection/>
    </xf>
    <xf numFmtId="4" fontId="18" fillId="0" borderId="23" xfId="53" applyNumberFormat="1" applyFont="1" applyBorder="1" applyAlignment="1">
      <alignment horizontal="right" vertical="center" wrapText="1"/>
      <protection/>
    </xf>
    <xf numFmtId="2" fontId="18" fillId="0" borderId="23" xfId="53" applyNumberFormat="1" applyFont="1" applyBorder="1" applyAlignment="1">
      <alignment horizontal="right" vertical="center" wrapText="1"/>
      <protection/>
    </xf>
    <xf numFmtId="0" fontId="21" fillId="35" borderId="0" xfId="52" applyFont="1" applyFill="1" applyBorder="1" applyAlignment="1">
      <alignment horizontal="center" vertical="center" wrapText="1"/>
      <protection/>
    </xf>
    <xf numFmtId="0" fontId="19" fillId="0" borderId="15" xfId="0" applyFont="1" applyBorder="1" applyAlignment="1">
      <alignment horizontal="center" vertical="center" wrapText="1"/>
    </xf>
    <xf numFmtId="3" fontId="18" fillId="0" borderId="23" xfId="53" applyNumberFormat="1" applyFont="1" applyBorder="1" applyAlignment="1">
      <alignment horizontal="center" vertical="center" wrapText="1"/>
      <protection/>
    </xf>
    <xf numFmtId="2" fontId="0" fillId="0" borderId="15" xfId="0" applyNumberFormat="1" applyBorder="1" applyAlignment="1">
      <alignment/>
    </xf>
    <xf numFmtId="4" fontId="1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0" borderId="15" xfId="52" applyFont="1" applyFill="1" applyBorder="1" applyAlignment="1">
      <alignment horizontal="left"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Mobox i doposażenie 30.06.2014" xfId="52"/>
    <cellStyle name="Normalny_PRZYLĄDEK - pakiety do przetargu DLG powyżej 1 tys.- wersja z 03.10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PageLayoutView="0" workbookViewId="0" topLeftCell="A1">
      <selection activeCell="J2" sqref="J2:K8"/>
    </sheetView>
  </sheetViews>
  <sheetFormatPr defaultColWidth="9.140625" defaultRowHeight="12.75"/>
  <cols>
    <col min="1" max="1" width="5.28125" style="3" customWidth="1"/>
    <col min="2" max="2" width="71.421875" style="3" customWidth="1"/>
    <col min="3" max="3" width="9.140625" style="3" customWidth="1"/>
    <col min="4" max="4" width="13.421875" style="3" customWidth="1"/>
    <col min="5" max="6" width="9.140625" style="3" customWidth="1"/>
    <col min="7" max="7" width="11.57421875" style="3" customWidth="1"/>
    <col min="8" max="8" width="9.140625" style="3" customWidth="1"/>
    <col min="9" max="11" width="12.57421875" style="3" customWidth="1"/>
    <col min="12" max="12" width="12.00390625" style="16" hidden="1" customWidth="1"/>
    <col min="13" max="13" width="12.57421875" style="16" hidden="1" customWidth="1"/>
    <col min="14" max="14" width="12.7109375" style="3" hidden="1" customWidth="1"/>
    <col min="15" max="16" width="0" style="3" hidden="1" customWidth="1"/>
    <col min="17" max="17" width="11.57421875" style="3" hidden="1" customWidth="1"/>
    <col min="18" max="18" width="0" style="3" hidden="1" customWidth="1"/>
    <col min="19" max="19" width="17.00390625" style="3" hidden="1" customWidth="1"/>
    <col min="20" max="16384" width="9.140625" style="3" customWidth="1"/>
  </cols>
  <sheetData>
    <row r="1" spans="1:19" ht="35.25" customHeight="1">
      <c r="A1" s="1" t="s">
        <v>12</v>
      </c>
      <c r="B1" s="2"/>
      <c r="C1" s="109" t="s">
        <v>30</v>
      </c>
      <c r="D1" s="109"/>
      <c r="E1" s="109"/>
      <c r="F1" s="109"/>
      <c r="G1" s="109"/>
      <c r="H1" s="109"/>
      <c r="I1" s="109"/>
      <c r="J1" s="2"/>
      <c r="K1" s="2"/>
      <c r="L1" s="2"/>
      <c r="M1" s="2"/>
      <c r="N1" s="110" t="s">
        <v>23</v>
      </c>
      <c r="O1" s="110"/>
      <c r="P1" s="110"/>
      <c r="Q1" s="110"/>
      <c r="R1" s="110"/>
      <c r="S1" s="110"/>
    </row>
    <row r="2" spans="1:19" ht="31.5" customHeight="1">
      <c r="A2" s="111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5</v>
      </c>
      <c r="G2" s="111" t="s">
        <v>6</v>
      </c>
      <c r="H2" s="111" t="s">
        <v>7</v>
      </c>
      <c r="I2" s="111" t="s">
        <v>8</v>
      </c>
      <c r="J2" s="114"/>
      <c r="K2" s="114"/>
      <c r="L2" s="116" t="s">
        <v>21</v>
      </c>
      <c r="M2" s="116" t="s">
        <v>22</v>
      </c>
      <c r="N2" s="112" t="s">
        <v>3</v>
      </c>
      <c r="O2" s="112" t="s">
        <v>4</v>
      </c>
      <c r="P2" s="112" t="s">
        <v>5</v>
      </c>
      <c r="Q2" s="112" t="s">
        <v>6</v>
      </c>
      <c r="R2" s="112" t="s">
        <v>7</v>
      </c>
      <c r="S2" s="112" t="s">
        <v>8</v>
      </c>
    </row>
    <row r="3" spans="1:19" ht="12.75">
      <c r="A3" s="111"/>
      <c r="B3" s="111"/>
      <c r="C3" s="111"/>
      <c r="D3" s="111"/>
      <c r="E3" s="111"/>
      <c r="F3" s="111"/>
      <c r="G3" s="111"/>
      <c r="H3" s="111"/>
      <c r="I3" s="111"/>
      <c r="J3" s="115"/>
      <c r="K3" s="115"/>
      <c r="L3" s="117"/>
      <c r="M3" s="117"/>
      <c r="N3" s="112"/>
      <c r="O3" s="112"/>
      <c r="P3" s="112"/>
      <c r="Q3" s="112"/>
      <c r="R3" s="112"/>
      <c r="S3" s="112"/>
    </row>
    <row r="4" spans="1:19" ht="84" customHeight="1">
      <c r="A4" s="4" t="s">
        <v>9</v>
      </c>
      <c r="B4" s="26" t="s">
        <v>39</v>
      </c>
      <c r="C4" s="5" t="s">
        <v>10</v>
      </c>
      <c r="D4" s="6">
        <v>7800</v>
      </c>
      <c r="E4" s="7"/>
      <c r="F4" s="7">
        <f>E4*1.08</f>
        <v>0</v>
      </c>
      <c r="G4" s="8">
        <f>D4*E4</f>
        <v>0</v>
      </c>
      <c r="H4" s="9">
        <v>0.08</v>
      </c>
      <c r="I4" s="38">
        <f>D4*F4</f>
        <v>0</v>
      </c>
      <c r="J4" s="49"/>
      <c r="K4" s="42"/>
      <c r="L4" s="39">
        <v>7013</v>
      </c>
      <c r="M4" s="10">
        <v>60592.32</v>
      </c>
      <c r="N4" s="27">
        <v>7013</v>
      </c>
      <c r="O4" s="28">
        <v>8</v>
      </c>
      <c r="P4" s="28">
        <f>O4*1.08</f>
        <v>8.64</v>
      </c>
      <c r="Q4" s="29">
        <f>N4*O4</f>
        <v>56104</v>
      </c>
      <c r="R4" s="30">
        <v>0.08</v>
      </c>
      <c r="S4" s="29">
        <f>N4*P4</f>
        <v>60592.32000000001</v>
      </c>
    </row>
    <row r="5" spans="1:19" ht="69.75" customHeight="1">
      <c r="A5" s="4">
        <v>2</v>
      </c>
      <c r="B5" s="20" t="s">
        <v>40</v>
      </c>
      <c r="C5" s="5" t="s">
        <v>10</v>
      </c>
      <c r="D5" s="21">
        <v>10</v>
      </c>
      <c r="E5" s="7"/>
      <c r="F5" s="7">
        <f>E5*1.08</f>
        <v>0</v>
      </c>
      <c r="G5" s="8">
        <f>D5*E5</f>
        <v>0</v>
      </c>
      <c r="H5" s="9">
        <v>0.08</v>
      </c>
      <c r="I5" s="38">
        <f>D5*F5</f>
        <v>0</v>
      </c>
      <c r="J5" s="49"/>
      <c r="K5" s="42"/>
      <c r="L5" s="39">
        <v>4</v>
      </c>
      <c r="M5" s="10">
        <v>1166.4</v>
      </c>
      <c r="N5" s="31">
        <v>4</v>
      </c>
      <c r="O5" s="28">
        <v>270</v>
      </c>
      <c r="P5" s="28">
        <f>O5*1.08</f>
        <v>291.6</v>
      </c>
      <c r="Q5" s="29">
        <f>N5*O5</f>
        <v>1080</v>
      </c>
      <c r="R5" s="30">
        <v>0.08</v>
      </c>
      <c r="S5" s="29">
        <f>N5*P5</f>
        <v>1166.4</v>
      </c>
    </row>
    <row r="6" spans="1:19" ht="40.5" customHeight="1">
      <c r="A6" s="4">
        <v>3</v>
      </c>
      <c r="B6" s="20" t="s">
        <v>31</v>
      </c>
      <c r="C6" s="5" t="s">
        <v>10</v>
      </c>
      <c r="D6" s="21">
        <v>5</v>
      </c>
      <c r="E6" s="7"/>
      <c r="F6" s="7">
        <f>E6*1.08</f>
        <v>0</v>
      </c>
      <c r="G6" s="8">
        <f>D6*E6</f>
        <v>0</v>
      </c>
      <c r="H6" s="9">
        <v>0.08</v>
      </c>
      <c r="I6" s="38">
        <f>D6*F6</f>
        <v>0</v>
      </c>
      <c r="J6" s="49"/>
      <c r="K6" s="42"/>
      <c r="L6" s="40">
        <v>1</v>
      </c>
      <c r="M6" s="22">
        <v>270</v>
      </c>
      <c r="N6" s="31">
        <v>1</v>
      </c>
      <c r="O6" s="28">
        <v>250</v>
      </c>
      <c r="P6" s="28">
        <f>O6*1.08</f>
        <v>270</v>
      </c>
      <c r="Q6" s="29">
        <f>N6*O6</f>
        <v>250</v>
      </c>
      <c r="R6" s="30">
        <v>0.08</v>
      </c>
      <c r="S6" s="29">
        <f>N6*P6</f>
        <v>270</v>
      </c>
    </row>
    <row r="7" spans="1:19" ht="12.75">
      <c r="A7" s="11"/>
      <c r="B7" s="11"/>
      <c r="C7" s="11"/>
      <c r="D7" s="11"/>
      <c r="E7" s="11"/>
      <c r="F7" s="12" t="s">
        <v>11</v>
      </c>
      <c r="G7" s="13">
        <f>SUM(G4:G6)</f>
        <v>0</v>
      </c>
      <c r="H7" s="14"/>
      <c r="I7" s="15">
        <f>SUM(I4:I6)</f>
        <v>0</v>
      </c>
      <c r="J7" s="49"/>
      <c r="K7" s="48"/>
      <c r="L7" s="41"/>
      <c r="M7" s="43">
        <f>SUM(M4:M6)</f>
        <v>62028.72</v>
      </c>
      <c r="N7" s="32"/>
      <c r="O7" s="32"/>
      <c r="P7" s="33" t="s">
        <v>11</v>
      </c>
      <c r="Q7" s="34">
        <f>SUM(Q4:Q6)</f>
        <v>57434</v>
      </c>
      <c r="R7" s="35"/>
      <c r="S7" s="36">
        <f>SUM(S4:S6)</f>
        <v>62028.72000000001</v>
      </c>
    </row>
    <row r="8" spans="5:6" ht="12.75">
      <c r="E8" s="17"/>
      <c r="F8" s="17"/>
    </row>
    <row r="9" spans="1:11" ht="12.75">
      <c r="A9" s="23">
        <v>1</v>
      </c>
      <c r="B9" s="113" t="s">
        <v>44</v>
      </c>
      <c r="C9" s="113"/>
      <c r="D9" s="113"/>
      <c r="E9" s="113"/>
      <c r="F9" s="113"/>
      <c r="G9" s="113"/>
      <c r="H9" s="113"/>
      <c r="I9" s="113"/>
      <c r="J9" s="37"/>
      <c r="K9" s="37"/>
    </row>
    <row r="10" spans="1:11" ht="12.75" customHeight="1">
      <c r="A10" s="23">
        <v>2</v>
      </c>
      <c r="B10" s="121" t="s">
        <v>32</v>
      </c>
      <c r="C10" s="121"/>
      <c r="D10" s="121"/>
      <c r="E10" s="121"/>
      <c r="F10" s="121"/>
      <c r="G10" s="121"/>
      <c r="H10" s="121"/>
      <c r="I10" s="121"/>
      <c r="J10" s="25"/>
      <c r="K10" s="25"/>
    </row>
    <row r="11" spans="1:13" ht="36.75" customHeight="1">
      <c r="A11" s="23">
        <v>3</v>
      </c>
      <c r="B11" s="121" t="s">
        <v>19</v>
      </c>
      <c r="C11" s="121"/>
      <c r="D11" s="121"/>
      <c r="E11" s="121"/>
      <c r="F11" s="121"/>
      <c r="G11" s="121"/>
      <c r="H11" s="121"/>
      <c r="I11" s="121"/>
      <c r="J11" s="25"/>
      <c r="K11" s="25"/>
      <c r="M11" s="16"/>
    </row>
    <row r="12" spans="1:11" ht="17.25" customHeight="1">
      <c r="A12" s="23">
        <v>4</v>
      </c>
      <c r="B12" s="121" t="s">
        <v>20</v>
      </c>
      <c r="C12" s="121"/>
      <c r="D12" s="121"/>
      <c r="E12" s="121"/>
      <c r="F12" s="121"/>
      <c r="G12" s="121"/>
      <c r="H12" s="121"/>
      <c r="I12" s="121"/>
      <c r="J12" s="25"/>
      <c r="K12" s="25"/>
    </row>
    <row r="13" spans="1:11" ht="17.25" customHeight="1">
      <c r="A13" s="58">
        <v>5</v>
      </c>
      <c r="B13" s="119" t="s">
        <v>45</v>
      </c>
      <c r="C13" s="120"/>
      <c r="D13" s="120"/>
      <c r="E13" s="120"/>
      <c r="F13" s="120"/>
      <c r="G13" s="120"/>
      <c r="H13" s="120"/>
      <c r="I13" s="120"/>
      <c r="J13" s="25"/>
      <c r="K13" s="25"/>
    </row>
    <row r="14" spans="1:11" ht="33" customHeight="1">
      <c r="A14" s="59">
        <v>6</v>
      </c>
      <c r="B14" s="118" t="s">
        <v>43</v>
      </c>
      <c r="C14" s="118"/>
      <c r="D14" s="118"/>
      <c r="E14" s="118"/>
      <c r="F14" s="118"/>
      <c r="G14" s="118"/>
      <c r="H14" s="118"/>
      <c r="I14" s="118"/>
      <c r="J14" s="25"/>
      <c r="K14" s="25"/>
    </row>
    <row r="15" spans="1:11" ht="17.25" customHeigh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7" spans="1:13" ht="12.75">
      <c r="A17"/>
      <c r="B17" s="47" t="s">
        <v>107</v>
      </c>
      <c r="C17" s="17"/>
      <c r="D17" s="17"/>
      <c r="I17" s="16"/>
      <c r="J17" s="16"/>
      <c r="K17" s="16"/>
      <c r="M17" s="3"/>
    </row>
    <row r="18" spans="1:13" ht="12.75">
      <c r="A18" s="55">
        <v>1</v>
      </c>
      <c r="B18" s="45" t="s">
        <v>27</v>
      </c>
      <c r="C18" s="18">
        <v>0.6</v>
      </c>
      <c r="D18" s="46" t="s">
        <v>13</v>
      </c>
      <c r="I18" s="16"/>
      <c r="J18" s="16"/>
      <c r="K18" s="16"/>
      <c r="M18" s="3"/>
    </row>
    <row r="19" spans="1:13" ht="12.75">
      <c r="A19" s="55"/>
      <c r="B19" s="45"/>
      <c r="C19" s="18"/>
      <c r="D19" s="46"/>
      <c r="I19" s="16"/>
      <c r="J19" s="16"/>
      <c r="K19" s="16"/>
      <c r="M19" s="3"/>
    </row>
    <row r="20" spans="1:13" ht="12.75">
      <c r="A20" s="50" t="s">
        <v>36</v>
      </c>
      <c r="B20" s="50" t="s">
        <v>34</v>
      </c>
      <c r="C20" s="51">
        <v>0.3</v>
      </c>
      <c r="D20" s="52" t="s">
        <v>33</v>
      </c>
      <c r="E20" s="53"/>
      <c r="I20" s="16"/>
      <c r="J20" s="16"/>
      <c r="K20" s="16"/>
      <c r="M20" s="3"/>
    </row>
    <row r="21" spans="1:5" ht="12.75">
      <c r="A21" s="50" t="s">
        <v>37</v>
      </c>
      <c r="B21" s="50" t="s">
        <v>24</v>
      </c>
      <c r="C21" s="51">
        <v>0.05</v>
      </c>
      <c r="D21" s="52" t="s">
        <v>41</v>
      </c>
      <c r="E21" s="53"/>
    </row>
    <row r="22" spans="1:3" ht="12.75">
      <c r="A22" s="53"/>
      <c r="B22" s="54" t="s">
        <v>25</v>
      </c>
      <c r="C22" s="53">
        <v>5</v>
      </c>
    </row>
    <row r="23" spans="1:3" ht="12.75">
      <c r="A23" s="53"/>
      <c r="B23" s="54" t="s">
        <v>29</v>
      </c>
      <c r="C23" s="53">
        <v>2</v>
      </c>
    </row>
    <row r="24" spans="1:3" ht="12.75">
      <c r="A24" s="53"/>
      <c r="B24" s="54" t="s">
        <v>26</v>
      </c>
      <c r="C24" s="53">
        <v>0</v>
      </c>
    </row>
    <row r="25" spans="1:4" ht="12.75">
      <c r="A25" s="50">
        <v>3</v>
      </c>
      <c r="B25" s="45" t="s">
        <v>38</v>
      </c>
      <c r="C25" s="18">
        <v>0.05</v>
      </c>
      <c r="D25" s="46" t="s">
        <v>41</v>
      </c>
    </row>
    <row r="26" spans="1:4" ht="12.75">
      <c r="A26" s="55"/>
      <c r="B26" s="54" t="s">
        <v>14</v>
      </c>
      <c r="C26" s="54" t="s">
        <v>28</v>
      </c>
      <c r="D26" s="17"/>
    </row>
    <row r="27" spans="1:4" ht="12.75">
      <c r="A27" s="44"/>
      <c r="B27" s="54" t="s">
        <v>15</v>
      </c>
      <c r="C27" s="54" t="s">
        <v>42</v>
      </c>
      <c r="D27" s="17"/>
    </row>
    <row r="28" spans="1:4" ht="12.75">
      <c r="A28" s="44"/>
      <c r="B28" s="54" t="s">
        <v>16</v>
      </c>
      <c r="C28" s="54" t="s">
        <v>17</v>
      </c>
      <c r="D28" s="17"/>
    </row>
    <row r="29" spans="1:4" ht="12.75">
      <c r="A29" s="44"/>
      <c r="B29" s="56" t="s">
        <v>18</v>
      </c>
      <c r="C29" s="57"/>
      <c r="D29" s="19"/>
    </row>
  </sheetData>
  <sheetProtection/>
  <mergeCells count="27">
    <mergeCell ref="B14:I14"/>
    <mergeCell ref="B13:I13"/>
    <mergeCell ref="B10:I10"/>
    <mergeCell ref="B11:I11"/>
    <mergeCell ref="B12:I12"/>
    <mergeCell ref="O2:O3"/>
    <mergeCell ref="N2:N3"/>
    <mergeCell ref="P2:P3"/>
    <mergeCell ref="Q2:Q3"/>
    <mergeCell ref="R2:R3"/>
    <mergeCell ref="S2:S3"/>
    <mergeCell ref="B9:I9"/>
    <mergeCell ref="I2:I3"/>
    <mergeCell ref="J2:J3"/>
    <mergeCell ref="K2:K3"/>
    <mergeCell ref="L2:L3"/>
    <mergeCell ref="M2:M3"/>
    <mergeCell ref="C1:I1"/>
    <mergeCell ref="N1:S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zoomScalePageLayoutView="0" workbookViewId="0" topLeftCell="A4">
      <selection activeCell="R2" sqref="R2:S6"/>
    </sheetView>
  </sheetViews>
  <sheetFormatPr defaultColWidth="9.140625" defaultRowHeight="12.75"/>
  <cols>
    <col min="1" max="1" width="5.28125" style="3" customWidth="1"/>
    <col min="2" max="2" width="71.421875" style="3" customWidth="1"/>
    <col min="3" max="3" width="9.140625" style="3" customWidth="1"/>
    <col min="4" max="4" width="13.421875" style="3" customWidth="1"/>
    <col min="5" max="6" width="9.140625" style="3" customWidth="1"/>
    <col min="7" max="7" width="11.57421875" style="3" customWidth="1"/>
    <col min="8" max="8" width="9.140625" style="3" customWidth="1"/>
    <col min="9" max="9" width="12.57421875" style="3" customWidth="1"/>
    <col min="10" max="10" width="12.00390625" style="16" hidden="1" customWidth="1"/>
    <col min="11" max="11" width="12.57421875" style="16" hidden="1" customWidth="1"/>
    <col min="12" max="12" width="12.7109375" style="3" hidden="1" customWidth="1"/>
    <col min="13" max="14" width="0" style="3" hidden="1" customWidth="1"/>
    <col min="15" max="15" width="11.57421875" style="3" hidden="1" customWidth="1"/>
    <col min="16" max="16" width="0" style="3" hidden="1" customWidth="1"/>
    <col min="17" max="17" width="17.00390625" style="3" hidden="1" customWidth="1"/>
    <col min="18" max="18" width="13.28125" style="3" customWidth="1"/>
    <col min="19" max="19" width="12.28125" style="3" customWidth="1"/>
    <col min="20" max="16384" width="9.140625" style="3" customWidth="1"/>
  </cols>
  <sheetData>
    <row r="1" spans="1:17" ht="35.25" customHeight="1">
      <c r="A1" s="1" t="s">
        <v>46</v>
      </c>
      <c r="B1" s="2"/>
      <c r="C1" s="109" t="s">
        <v>53</v>
      </c>
      <c r="D1" s="109"/>
      <c r="E1" s="109"/>
      <c r="F1" s="109"/>
      <c r="G1" s="109"/>
      <c r="H1" s="109"/>
      <c r="I1" s="109"/>
      <c r="J1" s="109"/>
      <c r="K1" s="109"/>
      <c r="L1" s="110" t="s">
        <v>23</v>
      </c>
      <c r="M1" s="110"/>
      <c r="N1" s="110"/>
      <c r="O1" s="110"/>
      <c r="P1" s="110"/>
      <c r="Q1" s="110"/>
    </row>
    <row r="2" spans="1:19" ht="31.5" customHeight="1">
      <c r="A2" s="111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5</v>
      </c>
      <c r="G2" s="111" t="s">
        <v>6</v>
      </c>
      <c r="H2" s="111" t="s">
        <v>7</v>
      </c>
      <c r="I2" s="122" t="s">
        <v>8</v>
      </c>
      <c r="J2" s="116" t="s">
        <v>21</v>
      </c>
      <c r="K2" s="116" t="s">
        <v>22</v>
      </c>
      <c r="L2" s="112" t="s">
        <v>3</v>
      </c>
      <c r="M2" s="112" t="s">
        <v>4</v>
      </c>
      <c r="N2" s="112" t="s">
        <v>5</v>
      </c>
      <c r="O2" s="112" t="s">
        <v>6</v>
      </c>
      <c r="P2" s="112" t="s">
        <v>7</v>
      </c>
      <c r="Q2" s="112" t="s">
        <v>8</v>
      </c>
      <c r="R2" s="114"/>
      <c r="S2" s="114"/>
    </row>
    <row r="3" spans="1:19" ht="12.75">
      <c r="A3" s="111"/>
      <c r="B3" s="111"/>
      <c r="C3" s="111"/>
      <c r="D3" s="111"/>
      <c r="E3" s="111"/>
      <c r="F3" s="111"/>
      <c r="G3" s="111"/>
      <c r="H3" s="111"/>
      <c r="I3" s="122"/>
      <c r="J3" s="117"/>
      <c r="K3" s="117"/>
      <c r="L3" s="112"/>
      <c r="M3" s="112"/>
      <c r="N3" s="112"/>
      <c r="O3" s="112"/>
      <c r="P3" s="112"/>
      <c r="Q3" s="112"/>
      <c r="R3" s="115"/>
      <c r="S3" s="115"/>
    </row>
    <row r="4" spans="1:19" ht="84" customHeight="1">
      <c r="A4" s="4" t="s">
        <v>9</v>
      </c>
      <c r="B4" s="62" t="s">
        <v>52</v>
      </c>
      <c r="C4" s="5" t="s">
        <v>10</v>
      </c>
      <c r="D4" s="6">
        <v>1300</v>
      </c>
      <c r="E4" s="7"/>
      <c r="F4" s="7"/>
      <c r="G4" s="8">
        <f>D4*E4</f>
        <v>0</v>
      </c>
      <c r="H4" s="9">
        <v>0.08</v>
      </c>
      <c r="I4" s="60">
        <f>D4*F4</f>
        <v>0</v>
      </c>
      <c r="J4" s="39">
        <v>7013</v>
      </c>
      <c r="K4" s="10">
        <v>60592.32</v>
      </c>
      <c r="L4" s="27">
        <v>7013</v>
      </c>
      <c r="M4" s="28">
        <v>8</v>
      </c>
      <c r="N4" s="28">
        <f>M4*1.08</f>
        <v>8.64</v>
      </c>
      <c r="O4" s="29">
        <f>L4*M4</f>
        <v>56104</v>
      </c>
      <c r="P4" s="30">
        <v>0.08</v>
      </c>
      <c r="Q4" s="29">
        <f>L4*N4</f>
        <v>60592.32000000001</v>
      </c>
      <c r="R4" s="49"/>
      <c r="S4" s="42"/>
    </row>
    <row r="5" spans="1:19" ht="12.75">
      <c r="A5" s="11"/>
      <c r="B5" s="11"/>
      <c r="C5" s="11"/>
      <c r="D5" s="11"/>
      <c r="E5" s="11"/>
      <c r="F5" s="12" t="s">
        <v>11</v>
      </c>
      <c r="G5" s="13">
        <f>SUM(G4:G4)</f>
        <v>0</v>
      </c>
      <c r="H5" s="14"/>
      <c r="I5" s="61">
        <f>SUM(I4:I4)</f>
        <v>0</v>
      </c>
      <c r="J5" s="41"/>
      <c r="K5" s="43">
        <f>SUM(K4:K4)</f>
        <v>60592.32</v>
      </c>
      <c r="L5" s="32"/>
      <c r="M5" s="32"/>
      <c r="N5" s="33" t="s">
        <v>11</v>
      </c>
      <c r="O5" s="34">
        <f>SUM(O4:O4)</f>
        <v>56104</v>
      </c>
      <c r="P5" s="35"/>
      <c r="Q5" s="36">
        <f>SUM(Q4:Q4)</f>
        <v>60592.32000000001</v>
      </c>
      <c r="R5" s="49"/>
      <c r="S5" s="48"/>
    </row>
    <row r="6" spans="5:6" ht="12.75">
      <c r="E6" s="17"/>
      <c r="F6" s="17"/>
    </row>
    <row r="7" spans="1:9" ht="12.75">
      <c r="A7" s="23">
        <v>1</v>
      </c>
      <c r="B7" s="113" t="s">
        <v>54</v>
      </c>
      <c r="C7" s="113"/>
      <c r="D7" s="113"/>
      <c r="E7" s="113"/>
      <c r="F7" s="113"/>
      <c r="G7" s="113"/>
      <c r="H7" s="113"/>
      <c r="I7" s="113"/>
    </row>
    <row r="8" spans="1:11" ht="36.75" customHeight="1">
      <c r="A8" s="23">
        <v>3</v>
      </c>
      <c r="B8" s="121" t="s">
        <v>19</v>
      </c>
      <c r="C8" s="121"/>
      <c r="D8" s="121"/>
      <c r="E8" s="121"/>
      <c r="F8" s="121"/>
      <c r="G8" s="121"/>
      <c r="H8" s="121"/>
      <c r="I8" s="121"/>
      <c r="K8" s="16"/>
    </row>
    <row r="9" spans="1:9" ht="17.25" customHeight="1">
      <c r="A9" s="23">
        <v>4</v>
      </c>
      <c r="B9" s="121" t="s">
        <v>20</v>
      </c>
      <c r="C9" s="121"/>
      <c r="D9" s="121"/>
      <c r="E9" s="121"/>
      <c r="F9" s="121"/>
      <c r="G9" s="121"/>
      <c r="H9" s="121"/>
      <c r="I9" s="121"/>
    </row>
    <row r="10" spans="1:9" ht="17.25" customHeight="1">
      <c r="A10" s="24"/>
      <c r="B10" s="25"/>
      <c r="C10" s="25"/>
      <c r="D10" s="25"/>
      <c r="E10" s="25"/>
      <c r="F10" s="25"/>
      <c r="G10" s="25"/>
      <c r="H10" s="25"/>
      <c r="I10" s="25"/>
    </row>
    <row r="12" spans="1:11" ht="12.75">
      <c r="A12"/>
      <c r="B12" s="47" t="s">
        <v>106</v>
      </c>
      <c r="C12" s="17"/>
      <c r="D12" s="17"/>
      <c r="I12" s="16"/>
      <c r="K12" s="3"/>
    </row>
    <row r="13" spans="1:11" ht="12.75">
      <c r="A13" s="55">
        <v>1</v>
      </c>
      <c r="B13" s="45" t="s">
        <v>27</v>
      </c>
      <c r="C13" s="18">
        <v>0.6</v>
      </c>
      <c r="D13" s="46" t="s">
        <v>13</v>
      </c>
      <c r="I13" s="16"/>
      <c r="K13" s="3"/>
    </row>
    <row r="14" spans="1:11" ht="12.75">
      <c r="A14" s="55">
        <v>2</v>
      </c>
      <c r="B14" s="45"/>
      <c r="C14" s="18"/>
      <c r="D14" s="46"/>
      <c r="I14" s="16"/>
      <c r="K14" s="3"/>
    </row>
    <row r="15" spans="1:4" ht="12.75">
      <c r="A15" s="50" t="s">
        <v>50</v>
      </c>
      <c r="B15" s="45" t="s">
        <v>38</v>
      </c>
      <c r="C15" s="18">
        <v>0.4</v>
      </c>
      <c r="D15" s="46" t="s">
        <v>35</v>
      </c>
    </row>
    <row r="16" spans="1:4" ht="12.75">
      <c r="A16" s="55"/>
      <c r="B16" s="54" t="s">
        <v>48</v>
      </c>
      <c r="C16" s="54" t="s">
        <v>49</v>
      </c>
      <c r="D16" s="17"/>
    </row>
    <row r="17" spans="1:4" ht="12.75">
      <c r="A17" s="55"/>
      <c r="B17" s="54" t="s">
        <v>55</v>
      </c>
      <c r="C17" s="54" t="s">
        <v>56</v>
      </c>
      <c r="D17" s="17"/>
    </row>
    <row r="18" spans="1:4" ht="12.75">
      <c r="A18" s="44"/>
      <c r="B18" s="54" t="s">
        <v>57</v>
      </c>
      <c r="C18" s="54" t="s">
        <v>17</v>
      </c>
      <c r="D18" s="17"/>
    </row>
    <row r="19" spans="1:4" ht="12.75">
      <c r="A19" s="44"/>
      <c r="B19" s="56" t="s">
        <v>58</v>
      </c>
      <c r="C19" s="57"/>
      <c r="D19" s="19"/>
    </row>
  </sheetData>
  <sheetProtection/>
  <mergeCells count="24">
    <mergeCell ref="B9:I9"/>
    <mergeCell ref="R2:R3"/>
    <mergeCell ref="S2:S3"/>
    <mergeCell ref="O2:O3"/>
    <mergeCell ref="P2:P3"/>
    <mergeCell ref="Q2:Q3"/>
    <mergeCell ref="B7:I7"/>
    <mergeCell ref="B8:I8"/>
    <mergeCell ref="I2:I3"/>
    <mergeCell ref="J2:J3"/>
    <mergeCell ref="K2:K3"/>
    <mergeCell ref="L2:L3"/>
    <mergeCell ref="M2:M3"/>
    <mergeCell ref="N2:N3"/>
    <mergeCell ref="C1:K1"/>
    <mergeCell ref="L1:Q1"/>
    <mergeCell ref="G2:G3"/>
    <mergeCell ref="H2:H3"/>
    <mergeCell ref="A2:A3"/>
    <mergeCell ref="B2:B3"/>
    <mergeCell ref="C2:C3"/>
    <mergeCell ref="D2:D3"/>
    <mergeCell ref="E2:E3"/>
    <mergeCell ref="F2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7">
      <selection activeCell="J2" sqref="J2:K5"/>
    </sheetView>
  </sheetViews>
  <sheetFormatPr defaultColWidth="9.140625" defaultRowHeight="12.75"/>
  <cols>
    <col min="1" max="1" width="5.28125" style="3" customWidth="1"/>
    <col min="2" max="2" width="71.421875" style="3" customWidth="1"/>
    <col min="3" max="3" width="9.140625" style="3" customWidth="1"/>
    <col min="4" max="4" width="13.421875" style="3" customWidth="1"/>
    <col min="5" max="6" width="9.140625" style="3" customWidth="1"/>
    <col min="7" max="7" width="11.57421875" style="3" customWidth="1"/>
    <col min="8" max="8" width="9.140625" style="3" customWidth="1"/>
    <col min="9" max="11" width="12.57421875" style="3" customWidth="1"/>
    <col min="12" max="12" width="12.00390625" style="16" hidden="1" customWidth="1"/>
    <col min="13" max="13" width="12.57421875" style="16" hidden="1" customWidth="1"/>
    <col min="14" max="14" width="12.7109375" style="3" hidden="1" customWidth="1"/>
    <col min="15" max="16" width="0" style="3" hidden="1" customWidth="1"/>
    <col min="17" max="17" width="11.57421875" style="3" hidden="1" customWidth="1"/>
    <col min="18" max="18" width="0" style="3" hidden="1" customWidth="1"/>
    <col min="19" max="19" width="17.00390625" style="3" hidden="1" customWidth="1"/>
    <col min="20" max="16384" width="9.140625" style="3" customWidth="1"/>
  </cols>
  <sheetData>
    <row r="1" spans="1:19" ht="35.25" customHeight="1">
      <c r="A1" s="1" t="s">
        <v>47</v>
      </c>
      <c r="B1" s="2"/>
      <c r="C1" s="109" t="s">
        <v>59</v>
      </c>
      <c r="D1" s="109"/>
      <c r="E1" s="109"/>
      <c r="F1" s="109"/>
      <c r="G1" s="109"/>
      <c r="H1" s="109"/>
      <c r="I1" s="109"/>
      <c r="J1" s="2"/>
      <c r="K1" s="2"/>
      <c r="L1" s="2"/>
      <c r="M1" s="2"/>
      <c r="N1" s="110" t="s">
        <v>23</v>
      </c>
      <c r="O1" s="110"/>
      <c r="P1" s="110"/>
      <c r="Q1" s="110"/>
      <c r="R1" s="110"/>
      <c r="S1" s="110"/>
    </row>
    <row r="2" spans="1:19" ht="31.5" customHeight="1">
      <c r="A2" s="111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5</v>
      </c>
      <c r="G2" s="111" t="s">
        <v>6</v>
      </c>
      <c r="H2" s="111" t="s">
        <v>7</v>
      </c>
      <c r="I2" s="111" t="s">
        <v>8</v>
      </c>
      <c r="J2" s="114"/>
      <c r="K2" s="114"/>
      <c r="L2" s="116" t="s">
        <v>21</v>
      </c>
      <c r="M2" s="116" t="s">
        <v>22</v>
      </c>
      <c r="N2" s="112" t="s">
        <v>3</v>
      </c>
      <c r="O2" s="112" t="s">
        <v>4</v>
      </c>
      <c r="P2" s="112" t="s">
        <v>5</v>
      </c>
      <c r="Q2" s="112" t="s">
        <v>6</v>
      </c>
      <c r="R2" s="112" t="s">
        <v>7</v>
      </c>
      <c r="S2" s="112" t="s">
        <v>8</v>
      </c>
    </row>
    <row r="3" spans="1:19" ht="12.75">
      <c r="A3" s="111"/>
      <c r="B3" s="111"/>
      <c r="C3" s="111"/>
      <c r="D3" s="111"/>
      <c r="E3" s="111"/>
      <c r="F3" s="111"/>
      <c r="G3" s="111"/>
      <c r="H3" s="111"/>
      <c r="I3" s="111"/>
      <c r="J3" s="115"/>
      <c r="K3" s="115"/>
      <c r="L3" s="117"/>
      <c r="M3" s="117"/>
      <c r="N3" s="112"/>
      <c r="O3" s="112"/>
      <c r="P3" s="112"/>
      <c r="Q3" s="112"/>
      <c r="R3" s="112"/>
      <c r="S3" s="112"/>
    </row>
    <row r="4" spans="1:19" ht="84" customHeight="1">
      <c r="A4" s="4" t="s">
        <v>9</v>
      </c>
      <c r="B4" s="26" t="s">
        <v>61</v>
      </c>
      <c r="C4" s="5" t="s">
        <v>60</v>
      </c>
      <c r="D4" s="6">
        <v>2</v>
      </c>
      <c r="E4" s="7"/>
      <c r="F4" s="7">
        <f>E4*1.08</f>
        <v>0</v>
      </c>
      <c r="G4" s="8">
        <f>D4*E4</f>
        <v>0</v>
      </c>
      <c r="H4" s="9">
        <v>0.08</v>
      </c>
      <c r="I4" s="38">
        <f>D4*F4</f>
        <v>0</v>
      </c>
      <c r="J4" s="49"/>
      <c r="K4" s="49"/>
      <c r="L4" s="39">
        <v>7013</v>
      </c>
      <c r="M4" s="10">
        <v>60592.32</v>
      </c>
      <c r="N4" s="27">
        <v>7013</v>
      </c>
      <c r="O4" s="28">
        <v>8</v>
      </c>
      <c r="P4" s="28">
        <f>O4*1.08</f>
        <v>8.64</v>
      </c>
      <c r="Q4" s="29">
        <f>N4*O4</f>
        <v>56104</v>
      </c>
      <c r="R4" s="30">
        <v>0.08</v>
      </c>
      <c r="S4" s="29">
        <f>N4*P4</f>
        <v>60592.32000000001</v>
      </c>
    </row>
    <row r="5" spans="1:19" ht="69.75" customHeight="1">
      <c r="A5" s="4">
        <v>2</v>
      </c>
      <c r="B5" s="20" t="s">
        <v>62</v>
      </c>
      <c r="C5" s="5" t="s">
        <v>60</v>
      </c>
      <c r="D5" s="21">
        <v>5</v>
      </c>
      <c r="E5" s="7"/>
      <c r="F5" s="7">
        <f>E5*1.08</f>
        <v>0</v>
      </c>
      <c r="G5" s="8">
        <f>D5*E5</f>
        <v>0</v>
      </c>
      <c r="H5" s="9">
        <v>0.08</v>
      </c>
      <c r="I5" s="38">
        <f>D5*F5</f>
        <v>0</v>
      </c>
      <c r="J5" s="49"/>
      <c r="K5" s="49"/>
      <c r="L5" s="39">
        <v>4</v>
      </c>
      <c r="M5" s="10">
        <v>1166.4</v>
      </c>
      <c r="N5" s="31">
        <v>4</v>
      </c>
      <c r="O5" s="28">
        <v>270</v>
      </c>
      <c r="P5" s="28">
        <f>O5*1.08</f>
        <v>291.6</v>
      </c>
      <c r="Q5" s="29">
        <f>N5*O5</f>
        <v>1080</v>
      </c>
      <c r="R5" s="30">
        <v>0.08</v>
      </c>
      <c r="S5" s="29">
        <f>N5*P5</f>
        <v>1166.4</v>
      </c>
    </row>
    <row r="6" spans="1:19" ht="12.75">
      <c r="A6" s="11"/>
      <c r="B6" s="11"/>
      <c r="C6" s="11"/>
      <c r="D6" s="11"/>
      <c r="E6" s="11"/>
      <c r="F6" s="12" t="s">
        <v>11</v>
      </c>
      <c r="G6" s="13">
        <f>SUM(G4:G5)</f>
        <v>0</v>
      </c>
      <c r="H6" s="14"/>
      <c r="I6" s="15">
        <f>SUM(I4:I5)</f>
        <v>0</v>
      </c>
      <c r="J6" s="49">
        <f>SUM(J4:J5)</f>
        <v>0</v>
      </c>
      <c r="K6" s="48">
        <f>SUM(K4:K5)</f>
        <v>0</v>
      </c>
      <c r="L6" s="41"/>
      <c r="M6" s="43">
        <f>SUM(M4:M5)</f>
        <v>61758.72</v>
      </c>
      <c r="N6" s="32"/>
      <c r="O6" s="32"/>
      <c r="P6" s="33" t="s">
        <v>11</v>
      </c>
      <c r="Q6" s="34">
        <f>SUM(Q4:Q5)</f>
        <v>57184</v>
      </c>
      <c r="R6" s="35"/>
      <c r="S6" s="36">
        <f>SUM(S4:S5)</f>
        <v>61758.72000000001</v>
      </c>
    </row>
    <row r="7" spans="5:6" ht="12.75">
      <c r="E7" s="17"/>
      <c r="F7" s="17"/>
    </row>
    <row r="8" spans="1:11" ht="12.75">
      <c r="A8" s="23">
        <v>1</v>
      </c>
      <c r="B8" s="113" t="s">
        <v>54</v>
      </c>
      <c r="C8" s="113"/>
      <c r="D8" s="113"/>
      <c r="E8" s="113"/>
      <c r="F8" s="113"/>
      <c r="G8" s="113"/>
      <c r="H8" s="113"/>
      <c r="I8" s="113"/>
      <c r="J8" s="37"/>
      <c r="K8" s="37"/>
    </row>
    <row r="9" spans="1:13" ht="36.75" customHeight="1">
      <c r="A9" s="23">
        <v>2</v>
      </c>
      <c r="B9" s="121" t="s">
        <v>19</v>
      </c>
      <c r="C9" s="121"/>
      <c r="D9" s="121"/>
      <c r="E9" s="121"/>
      <c r="F9" s="121"/>
      <c r="G9" s="121"/>
      <c r="H9" s="121"/>
      <c r="I9" s="121"/>
      <c r="J9" s="25"/>
      <c r="K9" s="25"/>
      <c r="M9" s="16"/>
    </row>
    <row r="10" spans="1:11" ht="17.25" customHeight="1">
      <c r="A10" s="23">
        <v>3</v>
      </c>
      <c r="B10" s="121" t="s">
        <v>20</v>
      </c>
      <c r="C10" s="121"/>
      <c r="D10" s="121"/>
      <c r="E10" s="121"/>
      <c r="F10" s="121"/>
      <c r="G10" s="121"/>
      <c r="H10" s="121"/>
      <c r="I10" s="121"/>
      <c r="J10" s="25"/>
      <c r="K10" s="25"/>
    </row>
    <row r="11" spans="1:11" ht="17.25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3" spans="1:13" ht="12.75">
      <c r="A13"/>
      <c r="B13" s="47" t="s">
        <v>106</v>
      </c>
      <c r="C13" s="17"/>
      <c r="D13" s="17"/>
      <c r="I13" s="16"/>
      <c r="J13" s="16"/>
      <c r="K13" s="16"/>
      <c r="M13" s="3"/>
    </row>
    <row r="14" spans="1:13" ht="12.75">
      <c r="A14" s="55">
        <v>1</v>
      </c>
      <c r="B14" s="45" t="s">
        <v>27</v>
      </c>
      <c r="C14" s="18">
        <v>0.6</v>
      </c>
      <c r="D14" s="46" t="s">
        <v>13</v>
      </c>
      <c r="I14" s="16"/>
      <c r="J14" s="16"/>
      <c r="K14" s="16"/>
      <c r="M14" s="3"/>
    </row>
    <row r="15" spans="1:13" ht="12.75">
      <c r="A15" s="55">
        <v>2</v>
      </c>
      <c r="B15" s="45"/>
      <c r="C15" s="18"/>
      <c r="D15" s="46"/>
      <c r="I15" s="16"/>
      <c r="J15" s="16"/>
      <c r="K15" s="16"/>
      <c r="M15" s="3"/>
    </row>
    <row r="16" spans="1:13" ht="12.75">
      <c r="A16" s="50" t="s">
        <v>50</v>
      </c>
      <c r="B16" s="45" t="s">
        <v>38</v>
      </c>
      <c r="C16" s="18">
        <v>0.4</v>
      </c>
      <c r="D16" s="46" t="s">
        <v>35</v>
      </c>
      <c r="E16" s="53"/>
      <c r="I16" s="16"/>
      <c r="J16" s="16"/>
      <c r="K16" s="16"/>
      <c r="M16" s="3"/>
    </row>
    <row r="17" spans="1:5" ht="12.75">
      <c r="A17" s="55"/>
      <c r="B17" s="54" t="s">
        <v>48</v>
      </c>
      <c r="C17" s="54" t="s">
        <v>49</v>
      </c>
      <c r="D17" s="17"/>
      <c r="E17" s="53"/>
    </row>
    <row r="18" spans="1:4" ht="12.75">
      <c r="A18" s="55"/>
      <c r="B18" s="54" t="s">
        <v>55</v>
      </c>
      <c r="C18" s="54" t="s">
        <v>56</v>
      </c>
      <c r="D18" s="17"/>
    </row>
    <row r="19" spans="1:4" ht="12.75">
      <c r="A19" s="44"/>
      <c r="B19" s="54" t="s">
        <v>57</v>
      </c>
      <c r="C19" s="54" t="s">
        <v>17</v>
      </c>
      <c r="D19" s="17"/>
    </row>
    <row r="20" spans="1:4" ht="12.75">
      <c r="A20" s="44"/>
      <c r="B20" s="56" t="s">
        <v>58</v>
      </c>
      <c r="C20" s="57"/>
      <c r="D20" s="19"/>
    </row>
    <row r="22" spans="1:4" ht="12.75">
      <c r="A22" s="55"/>
      <c r="B22" s="54"/>
      <c r="C22" s="54"/>
      <c r="D22" s="17"/>
    </row>
    <row r="23" spans="1:4" ht="12.75">
      <c r="A23" s="44"/>
      <c r="B23" s="54"/>
      <c r="C23" s="54"/>
      <c r="D23" s="17"/>
    </row>
    <row r="24" spans="1:4" ht="12.75">
      <c r="A24" s="44"/>
      <c r="B24" s="54"/>
      <c r="C24" s="54"/>
      <c r="D24" s="17"/>
    </row>
    <row r="25" spans="1:4" ht="12.75">
      <c r="A25" s="44"/>
      <c r="B25" s="56"/>
      <c r="C25" s="57"/>
      <c r="D25" s="19"/>
    </row>
  </sheetData>
  <sheetProtection/>
  <mergeCells count="24">
    <mergeCell ref="N2:N3"/>
    <mergeCell ref="G2:G3"/>
    <mergeCell ref="A2:A3"/>
    <mergeCell ref="B2:B3"/>
    <mergeCell ref="C2:C3"/>
    <mergeCell ref="D2:D3"/>
    <mergeCell ref="E2:E3"/>
    <mergeCell ref="F2:F3"/>
    <mergeCell ref="B8:I8"/>
    <mergeCell ref="I2:I3"/>
    <mergeCell ref="J2:J3"/>
    <mergeCell ref="K2:K3"/>
    <mergeCell ref="L2:L3"/>
    <mergeCell ref="M2:M3"/>
    <mergeCell ref="B9:I9"/>
    <mergeCell ref="B10:I10"/>
    <mergeCell ref="C1:I1"/>
    <mergeCell ref="O2:O3"/>
    <mergeCell ref="P2:P3"/>
    <mergeCell ref="Q2:Q3"/>
    <mergeCell ref="N1:S1"/>
    <mergeCell ref="H2:H3"/>
    <mergeCell ref="R2:R3"/>
    <mergeCell ref="S2:S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0">
      <selection activeCell="K2" sqref="K2"/>
    </sheetView>
  </sheetViews>
  <sheetFormatPr defaultColWidth="9.140625" defaultRowHeight="12.75"/>
  <cols>
    <col min="2" max="2" width="48.421875" style="0" customWidth="1"/>
    <col min="8" max="8" width="11.421875" style="0" customWidth="1"/>
    <col min="9" max="9" width="11.57421875" style="0" customWidth="1"/>
    <col min="10" max="10" width="14.28125" style="0" customWidth="1"/>
    <col min="11" max="11" width="16.00390625" style="0" customWidth="1"/>
  </cols>
  <sheetData>
    <row r="1" spans="1:12" ht="12.75">
      <c r="A1" s="69" t="s">
        <v>51</v>
      </c>
      <c r="B1" s="70"/>
      <c r="C1" s="70"/>
      <c r="D1" s="70"/>
      <c r="E1" s="70"/>
      <c r="F1" s="71"/>
      <c r="G1" s="71"/>
      <c r="H1" s="71"/>
      <c r="I1" s="72" t="s">
        <v>76</v>
      </c>
      <c r="J1" s="70"/>
      <c r="K1" s="72"/>
      <c r="L1" s="70"/>
    </row>
    <row r="2" spans="1:12" ht="58.5" customHeight="1">
      <c r="A2" s="73" t="s">
        <v>0</v>
      </c>
      <c r="B2" s="73" t="s">
        <v>77</v>
      </c>
      <c r="C2" s="73" t="s">
        <v>78</v>
      </c>
      <c r="D2" s="73" t="s">
        <v>79</v>
      </c>
      <c r="E2" s="73" t="s">
        <v>80</v>
      </c>
      <c r="F2" s="73" t="s">
        <v>81</v>
      </c>
      <c r="G2" s="73" t="s">
        <v>82</v>
      </c>
      <c r="H2" s="73" t="s">
        <v>83</v>
      </c>
      <c r="I2" s="73" t="s">
        <v>84</v>
      </c>
      <c r="J2" s="74"/>
      <c r="K2" s="74"/>
      <c r="L2" s="75"/>
    </row>
    <row r="3" spans="1:12" ht="60">
      <c r="A3" s="76">
        <v>1</v>
      </c>
      <c r="B3" s="77" t="s">
        <v>85</v>
      </c>
      <c r="C3" s="78" t="s">
        <v>86</v>
      </c>
      <c r="D3" s="79">
        <v>3000</v>
      </c>
      <c r="E3" s="80"/>
      <c r="F3" s="81">
        <v>0.23</v>
      </c>
      <c r="G3" s="82"/>
      <c r="H3" s="82">
        <f>D3*E3</f>
        <v>0</v>
      </c>
      <c r="I3" s="82">
        <f>D3*G3</f>
        <v>0</v>
      </c>
      <c r="J3" s="104"/>
      <c r="K3" s="83"/>
      <c r="L3" s="75"/>
    </row>
    <row r="4" spans="1:12" ht="24">
      <c r="A4" s="76">
        <v>2</v>
      </c>
      <c r="B4" s="77" t="s">
        <v>87</v>
      </c>
      <c r="C4" s="78" t="s">
        <v>86</v>
      </c>
      <c r="D4" s="79">
        <v>800</v>
      </c>
      <c r="E4" s="80"/>
      <c r="F4" s="81">
        <v>0.23</v>
      </c>
      <c r="G4" s="82"/>
      <c r="H4" s="82">
        <f aca="true" t="shared" si="0" ref="H4:H12">D4*E4</f>
        <v>0</v>
      </c>
      <c r="I4" s="82">
        <f aca="true" t="shared" si="1" ref="I4:I12">D4*G4</f>
        <v>0</v>
      </c>
      <c r="J4" s="104"/>
      <c r="K4" s="83"/>
      <c r="L4" s="75"/>
    </row>
    <row r="5" spans="1:12" ht="24">
      <c r="A5" s="76">
        <v>3</v>
      </c>
      <c r="B5" s="77" t="s">
        <v>88</v>
      </c>
      <c r="C5" s="78" t="s">
        <v>86</v>
      </c>
      <c r="D5" s="79">
        <v>400</v>
      </c>
      <c r="E5" s="80"/>
      <c r="F5" s="81">
        <v>0.23</v>
      </c>
      <c r="G5" s="82"/>
      <c r="H5" s="82">
        <f t="shared" si="0"/>
        <v>0</v>
      </c>
      <c r="I5" s="82">
        <f t="shared" si="1"/>
        <v>0</v>
      </c>
      <c r="J5" s="104"/>
      <c r="K5" s="83"/>
      <c r="L5" s="75"/>
    </row>
    <row r="6" spans="1:12" ht="24">
      <c r="A6" s="76">
        <v>4</v>
      </c>
      <c r="B6" s="77" t="s">
        <v>89</v>
      </c>
      <c r="C6" s="78" t="s">
        <v>86</v>
      </c>
      <c r="D6" s="79">
        <v>40</v>
      </c>
      <c r="E6" s="80"/>
      <c r="F6" s="81">
        <v>0.23</v>
      </c>
      <c r="G6" s="82"/>
      <c r="H6" s="82">
        <f t="shared" si="0"/>
        <v>0</v>
      </c>
      <c r="I6" s="82">
        <f t="shared" si="1"/>
        <v>0</v>
      </c>
      <c r="J6" s="104"/>
      <c r="K6" s="83"/>
      <c r="L6" s="75"/>
    </row>
    <row r="7" spans="1:12" ht="12.75">
      <c r="A7" s="76">
        <v>5</v>
      </c>
      <c r="B7" s="77" t="s">
        <v>90</v>
      </c>
      <c r="C7" s="78" t="s">
        <v>86</v>
      </c>
      <c r="D7" s="79">
        <f>75*2</f>
        <v>150</v>
      </c>
      <c r="E7" s="80"/>
      <c r="F7" s="81">
        <v>0.23</v>
      </c>
      <c r="G7" s="82"/>
      <c r="H7" s="82">
        <f t="shared" si="0"/>
        <v>0</v>
      </c>
      <c r="I7" s="82">
        <f t="shared" si="1"/>
        <v>0</v>
      </c>
      <c r="J7" s="104"/>
      <c r="K7" s="83"/>
      <c r="L7" s="75"/>
    </row>
    <row r="8" spans="1:12" ht="24">
      <c r="A8" s="76">
        <v>6</v>
      </c>
      <c r="B8" s="77" t="s">
        <v>91</v>
      </c>
      <c r="C8" s="78" t="s">
        <v>86</v>
      </c>
      <c r="D8" s="79">
        <v>1200</v>
      </c>
      <c r="E8" s="80"/>
      <c r="F8" s="81">
        <v>0.23</v>
      </c>
      <c r="G8" s="82"/>
      <c r="H8" s="82">
        <f t="shared" si="0"/>
        <v>0</v>
      </c>
      <c r="I8" s="82">
        <f t="shared" si="1"/>
        <v>0</v>
      </c>
      <c r="J8" s="104"/>
      <c r="K8" s="83"/>
      <c r="L8" s="75"/>
    </row>
    <row r="9" spans="1:12" ht="12.75">
      <c r="A9" s="76">
        <v>7</v>
      </c>
      <c r="B9" s="84" t="s">
        <v>92</v>
      </c>
      <c r="C9" s="85" t="s">
        <v>86</v>
      </c>
      <c r="D9" s="86">
        <v>100</v>
      </c>
      <c r="E9" s="80"/>
      <c r="F9" s="81">
        <v>0.23</v>
      </c>
      <c r="G9" s="82"/>
      <c r="H9" s="82">
        <f t="shared" si="0"/>
        <v>0</v>
      </c>
      <c r="I9" s="82">
        <f t="shared" si="1"/>
        <v>0</v>
      </c>
      <c r="J9" s="87"/>
      <c r="K9" s="88"/>
      <c r="L9" s="89"/>
    </row>
    <row r="10" spans="1:12" ht="12.75">
      <c r="A10" s="76">
        <v>8</v>
      </c>
      <c r="B10" s="84" t="s">
        <v>93</v>
      </c>
      <c r="C10" s="85" t="s">
        <v>86</v>
      </c>
      <c r="D10" s="86">
        <v>100</v>
      </c>
      <c r="E10" s="80"/>
      <c r="F10" s="81">
        <v>0.23</v>
      </c>
      <c r="G10" s="82"/>
      <c r="H10" s="82">
        <f t="shared" si="0"/>
        <v>0</v>
      </c>
      <c r="I10" s="82">
        <f t="shared" si="1"/>
        <v>0</v>
      </c>
      <c r="J10" s="85"/>
      <c r="K10" s="88"/>
      <c r="L10" s="89"/>
    </row>
    <row r="11" spans="1:12" ht="12.75">
      <c r="A11" s="76">
        <v>9</v>
      </c>
      <c r="B11" s="84" t="s">
        <v>94</v>
      </c>
      <c r="C11" s="85" t="s">
        <v>86</v>
      </c>
      <c r="D11" s="86">
        <v>20</v>
      </c>
      <c r="E11" s="80"/>
      <c r="F11" s="81">
        <v>0.23</v>
      </c>
      <c r="G11" s="82"/>
      <c r="H11" s="82">
        <f t="shared" si="0"/>
        <v>0</v>
      </c>
      <c r="I11" s="82">
        <f t="shared" si="1"/>
        <v>0</v>
      </c>
      <c r="J11" s="87"/>
      <c r="K11" s="88"/>
      <c r="L11" s="89"/>
    </row>
    <row r="12" spans="1:12" ht="12.75">
      <c r="A12" s="90">
        <v>10</v>
      </c>
      <c r="B12" s="91" t="s">
        <v>95</v>
      </c>
      <c r="C12" s="92" t="s">
        <v>86</v>
      </c>
      <c r="D12" s="93">
        <v>20</v>
      </c>
      <c r="E12" s="80"/>
      <c r="F12" s="94">
        <v>0.23</v>
      </c>
      <c r="G12" s="95"/>
      <c r="H12" s="95">
        <f t="shared" si="0"/>
        <v>0</v>
      </c>
      <c r="I12" s="95">
        <f t="shared" si="1"/>
        <v>0</v>
      </c>
      <c r="J12" s="96"/>
      <c r="K12" s="97"/>
      <c r="L12" s="98"/>
    </row>
    <row r="13" spans="1:12" ht="12.75">
      <c r="A13" s="89"/>
      <c r="B13" s="89"/>
      <c r="C13" s="89"/>
      <c r="D13" s="89"/>
      <c r="E13" s="99"/>
      <c r="F13" s="99"/>
      <c r="G13" s="100" t="s">
        <v>96</v>
      </c>
      <c r="H13" s="101">
        <f>SUM(H3:H12)</f>
        <v>0</v>
      </c>
      <c r="I13" s="101">
        <f>SUM(I3:I12)</f>
        <v>0</v>
      </c>
      <c r="J13" s="105"/>
      <c r="K13" s="102"/>
      <c r="L13" s="89"/>
    </row>
    <row r="14" spans="1:12" ht="12.75">
      <c r="A14" s="89"/>
      <c r="B14" s="89"/>
      <c r="C14" s="89"/>
      <c r="D14" s="89"/>
      <c r="E14" s="99"/>
      <c r="F14" s="99"/>
      <c r="G14" s="99"/>
      <c r="H14" s="99"/>
      <c r="I14" s="99"/>
      <c r="J14" s="99"/>
      <c r="K14" s="89"/>
      <c r="L14" s="89"/>
    </row>
    <row r="15" spans="1:12" ht="12.75">
      <c r="A15" s="89"/>
      <c r="B15" s="103"/>
      <c r="C15" s="89"/>
      <c r="D15" s="89"/>
      <c r="E15" s="99"/>
      <c r="F15" s="99"/>
      <c r="G15" s="99"/>
      <c r="H15" s="99"/>
      <c r="I15" s="99"/>
      <c r="J15" s="99"/>
      <c r="K15" s="89"/>
      <c r="L15" s="89"/>
    </row>
    <row r="16" spans="1:12" ht="12.75">
      <c r="A16" s="89"/>
      <c r="B16" s="89"/>
      <c r="C16" s="89"/>
      <c r="D16" s="89"/>
      <c r="E16" s="99"/>
      <c r="F16" s="99"/>
      <c r="G16" s="99"/>
      <c r="H16" s="99"/>
      <c r="I16" s="99"/>
      <c r="J16" s="99"/>
      <c r="K16" s="89"/>
      <c r="L16" s="89"/>
    </row>
    <row r="17" spans="1:12" ht="39.75" customHeight="1">
      <c r="A17" s="23">
        <v>1</v>
      </c>
      <c r="B17" s="121" t="s">
        <v>19</v>
      </c>
      <c r="C17" s="121"/>
      <c r="D17" s="121"/>
      <c r="E17" s="121"/>
      <c r="F17" s="121"/>
      <c r="G17" s="121"/>
      <c r="H17" s="121"/>
      <c r="I17" s="121"/>
      <c r="J17" s="99"/>
      <c r="K17" s="89"/>
      <c r="L17" s="89"/>
    </row>
    <row r="18" spans="1:12" ht="39.75" customHeight="1">
      <c r="A18" s="23">
        <v>2</v>
      </c>
      <c r="B18" s="121" t="s">
        <v>20</v>
      </c>
      <c r="C18" s="121"/>
      <c r="D18" s="121"/>
      <c r="E18" s="121"/>
      <c r="F18" s="121"/>
      <c r="G18" s="121"/>
      <c r="H18" s="121"/>
      <c r="I18" s="121"/>
      <c r="J18" s="99"/>
      <c r="K18" s="89"/>
      <c r="L18" s="89"/>
    </row>
    <row r="19" spans="1:12" ht="12.75">
      <c r="A19" s="23">
        <v>3</v>
      </c>
      <c r="B19" s="121" t="s">
        <v>97</v>
      </c>
      <c r="C19" s="121"/>
      <c r="D19" s="121"/>
      <c r="E19" s="121"/>
      <c r="F19" s="121"/>
      <c r="G19" s="121"/>
      <c r="H19" s="121"/>
      <c r="I19" s="121"/>
      <c r="J19" s="99"/>
      <c r="K19" s="89"/>
      <c r="L19" s="89"/>
    </row>
    <row r="20" spans="1:12" ht="12.75">
      <c r="A20" s="89"/>
      <c r="B20" s="89"/>
      <c r="C20" s="89"/>
      <c r="D20" s="89"/>
      <c r="E20" s="99"/>
      <c r="F20" s="99"/>
      <c r="G20" s="99"/>
      <c r="H20" s="99"/>
      <c r="I20" s="99"/>
      <c r="J20" s="99"/>
      <c r="K20" s="89"/>
      <c r="L20" s="89"/>
    </row>
    <row r="21" spans="2:12" ht="12.75">
      <c r="B21" s="47" t="s">
        <v>107</v>
      </c>
      <c r="C21" s="17"/>
      <c r="D21" s="17"/>
      <c r="E21" s="99"/>
      <c r="F21" s="99"/>
      <c r="G21" s="99"/>
      <c r="H21" s="99"/>
      <c r="I21" s="99"/>
      <c r="J21" s="99"/>
      <c r="K21" s="89"/>
      <c r="L21" s="89"/>
    </row>
    <row r="22" spans="1:12" ht="12.75">
      <c r="A22" s="55">
        <v>1</v>
      </c>
      <c r="B22" s="45" t="s">
        <v>27</v>
      </c>
      <c r="C22" s="18">
        <v>0.6</v>
      </c>
      <c r="D22" s="46" t="s">
        <v>13</v>
      </c>
      <c r="E22" s="99"/>
      <c r="F22" s="99"/>
      <c r="G22" s="99"/>
      <c r="H22" s="99"/>
      <c r="I22" s="99"/>
      <c r="J22" s="99"/>
      <c r="K22" s="89"/>
      <c r="L22" s="89"/>
    </row>
    <row r="23" spans="1:12" ht="12.75">
      <c r="A23" s="55">
        <v>2</v>
      </c>
      <c r="B23" s="45"/>
      <c r="C23" s="18"/>
      <c r="D23" s="46"/>
      <c r="E23" s="99"/>
      <c r="F23" s="99"/>
      <c r="G23" s="99"/>
      <c r="H23" s="99"/>
      <c r="I23" s="99"/>
      <c r="J23" s="99"/>
      <c r="K23" s="89"/>
      <c r="L23" s="89"/>
    </row>
    <row r="24" spans="1:4" ht="12.75">
      <c r="A24" s="50" t="s">
        <v>50</v>
      </c>
      <c r="B24" s="45" t="s">
        <v>38</v>
      </c>
      <c r="C24" s="18">
        <v>0.4</v>
      </c>
      <c r="D24" s="46" t="s">
        <v>35</v>
      </c>
    </row>
    <row r="25" spans="1:4" ht="12.75">
      <c r="A25" s="55"/>
      <c r="B25" s="54" t="s">
        <v>48</v>
      </c>
      <c r="C25" s="54" t="s">
        <v>49</v>
      </c>
      <c r="D25" s="17"/>
    </row>
    <row r="26" spans="1:4" ht="12.75">
      <c r="A26" s="55"/>
      <c r="B26" s="54" t="s">
        <v>55</v>
      </c>
      <c r="C26" s="54" t="s">
        <v>56</v>
      </c>
      <c r="D26" s="17"/>
    </row>
    <row r="27" spans="1:4" ht="12.75">
      <c r="A27" s="44"/>
      <c r="B27" s="54" t="s">
        <v>57</v>
      </c>
      <c r="C27" s="54" t="s">
        <v>17</v>
      </c>
      <c r="D27" s="17"/>
    </row>
    <row r="28" spans="1:4" ht="12.75">
      <c r="A28" s="44"/>
      <c r="B28" s="56" t="s">
        <v>58</v>
      </c>
      <c r="C28" s="57"/>
      <c r="D28" s="19"/>
    </row>
  </sheetData>
  <sheetProtection/>
  <mergeCells count="3">
    <mergeCell ref="B17:I17"/>
    <mergeCell ref="B18:I18"/>
    <mergeCell ref="B19:I19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3.28125" style="0" customWidth="1"/>
    <col min="2" max="2" width="32.140625" style="0" customWidth="1"/>
    <col min="3" max="3" width="20.8515625" style="0" customWidth="1"/>
    <col min="4" max="4" width="13.7109375" style="0" customWidth="1"/>
    <col min="5" max="6" width="14.28125" style="0" customWidth="1"/>
    <col min="7" max="7" width="46.421875" style="0" customWidth="1"/>
    <col min="8" max="8" width="38.421875" style="0" customWidth="1"/>
  </cols>
  <sheetData>
    <row r="1" spans="1:8" s="66" customFormat="1" ht="48" customHeight="1">
      <c r="A1" s="65" t="s">
        <v>63</v>
      </c>
      <c r="B1" s="65" t="s">
        <v>64</v>
      </c>
      <c r="C1" s="65" t="s">
        <v>69</v>
      </c>
      <c r="D1" s="65" t="s">
        <v>70</v>
      </c>
      <c r="E1" s="65" t="s">
        <v>71</v>
      </c>
      <c r="F1" s="65" t="s">
        <v>72</v>
      </c>
      <c r="G1" s="65" t="s">
        <v>73</v>
      </c>
      <c r="H1" s="65" t="s">
        <v>74</v>
      </c>
    </row>
    <row r="2" spans="1:8" ht="39" customHeight="1">
      <c r="A2" s="63" t="s">
        <v>68</v>
      </c>
      <c r="B2" s="64" t="s">
        <v>30</v>
      </c>
      <c r="C2" s="67"/>
      <c r="D2" s="67"/>
      <c r="E2" s="67"/>
      <c r="F2" s="67"/>
      <c r="G2" s="63" t="s">
        <v>75</v>
      </c>
      <c r="H2" s="63" t="s">
        <v>104</v>
      </c>
    </row>
    <row r="3" spans="1:8" ht="31.5" customHeight="1">
      <c r="A3" s="63" t="s">
        <v>67</v>
      </c>
      <c r="B3" s="64" t="s">
        <v>53</v>
      </c>
      <c r="C3" s="67"/>
      <c r="D3" s="67"/>
      <c r="E3" s="67"/>
      <c r="F3" s="67"/>
      <c r="G3" s="63" t="s">
        <v>75</v>
      </c>
      <c r="H3" s="63" t="s">
        <v>105</v>
      </c>
    </row>
    <row r="4" spans="1:8" ht="51.75" customHeight="1">
      <c r="A4" s="63" t="s">
        <v>66</v>
      </c>
      <c r="B4" s="64" t="s">
        <v>59</v>
      </c>
      <c r="C4" s="67"/>
      <c r="D4" s="67"/>
      <c r="E4" s="67"/>
      <c r="F4" s="68">
        <v>0</v>
      </c>
      <c r="G4" s="63" t="s">
        <v>75</v>
      </c>
      <c r="H4" s="63" t="s">
        <v>105</v>
      </c>
    </row>
    <row r="5" spans="1:8" ht="51.75" customHeight="1">
      <c r="A5" s="63" t="s">
        <v>65</v>
      </c>
      <c r="B5" s="64" t="s">
        <v>98</v>
      </c>
      <c r="C5" s="67"/>
      <c r="D5" s="67"/>
      <c r="E5" s="67"/>
      <c r="F5" s="106"/>
      <c r="G5" s="63" t="s">
        <v>75</v>
      </c>
      <c r="H5" s="63" t="s">
        <v>105</v>
      </c>
    </row>
    <row r="6" spans="3:6" ht="27" customHeight="1">
      <c r="C6" s="107">
        <f>SUM(C2:C5)</f>
        <v>0</v>
      </c>
      <c r="D6" s="107">
        <f>SUM(D2:D5)</f>
        <v>0</v>
      </c>
      <c r="E6" s="107">
        <f>SUM(E2:E5)</f>
        <v>0</v>
      </c>
      <c r="F6" s="107">
        <f>SUM(F2:F5)</f>
        <v>0</v>
      </c>
    </row>
    <row r="9" spans="1:2" ht="12.75">
      <c r="A9" s="63" t="s">
        <v>99</v>
      </c>
      <c r="B9" s="67"/>
    </row>
    <row r="10" spans="1:2" ht="12.75">
      <c r="A10" s="63" t="s">
        <v>100</v>
      </c>
      <c r="B10" s="67"/>
    </row>
    <row r="11" spans="1:2" ht="12.75">
      <c r="A11" s="63" t="s">
        <v>101</v>
      </c>
      <c r="B11" s="67">
        <f>B9-B10</f>
        <v>0</v>
      </c>
    </row>
    <row r="12" spans="1:3" ht="12.75">
      <c r="A12" s="63" t="s">
        <v>102</v>
      </c>
      <c r="B12" s="67">
        <f>D6</f>
        <v>0</v>
      </c>
      <c r="C12" s="108"/>
    </row>
    <row r="13" spans="1:3" ht="12.75">
      <c r="A13" s="63" t="s">
        <v>103</v>
      </c>
      <c r="B13" s="67">
        <f>B11-B12</f>
        <v>0</v>
      </c>
      <c r="C13" s="10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mzielinska</dc:creator>
  <cp:keywords/>
  <dc:description/>
  <cp:lastModifiedBy>Krzysztof Masłowski</cp:lastModifiedBy>
  <cp:lastPrinted>2017-11-03T13:48:53Z</cp:lastPrinted>
  <dcterms:created xsi:type="dcterms:W3CDTF">2016-08-23T08:05:23Z</dcterms:created>
  <dcterms:modified xsi:type="dcterms:W3CDTF">2018-01-08T14:05:05Z</dcterms:modified>
  <cp:category/>
  <cp:version/>
  <cp:contentType/>
  <cp:contentStatus/>
</cp:coreProperties>
</file>